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4505" yWindow="-15" windowWidth="14340" windowHeight="12795"/>
  </bookViews>
  <sheets>
    <sheet name="без учета счетов бюджета" sheetId="2" r:id="rId1"/>
  </sheets>
  <definedNames>
    <definedName name="_xlnm.Print_Titles" localSheetId="0">'без учета счетов бюджета'!$4:$5</definedName>
  </definedNames>
  <calcPr calcId="125725"/>
</workbook>
</file>

<file path=xl/calcChain.xml><?xml version="1.0" encoding="utf-8"?>
<calcChain xmlns="http://schemas.openxmlformats.org/spreadsheetml/2006/main">
  <c r="AB19" i="2"/>
  <c r="AC19"/>
  <c r="AH19"/>
  <c r="AG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D18"/>
  <c r="E51"/>
  <c r="E48"/>
  <c r="E43"/>
  <c r="E40"/>
  <c r="E33"/>
  <c r="E31"/>
  <c r="E26"/>
  <c r="E15"/>
  <c r="E6"/>
  <c r="AH12"/>
  <c r="AB12"/>
  <c r="AC12"/>
  <c r="AG51"/>
  <c r="AG48"/>
  <c r="AG43"/>
  <c r="AG40"/>
  <c r="AG33"/>
  <c r="AG31"/>
  <c r="AG26"/>
  <c r="AG15"/>
  <c r="AG6"/>
  <c r="AG53" l="1"/>
  <c r="D51"/>
  <c r="D48"/>
  <c r="D43"/>
  <c r="D40"/>
  <c r="D33"/>
  <c r="D31"/>
  <c r="D26"/>
  <c r="D15"/>
  <c r="D6"/>
  <c r="W6"/>
  <c r="AC6" s="1"/>
  <c r="AH7"/>
  <c r="AH8"/>
  <c r="AH9"/>
  <c r="AH10"/>
  <c r="AH11"/>
  <c r="AH13"/>
  <c r="AH14"/>
  <c r="AH16"/>
  <c r="AH17"/>
  <c r="AH20"/>
  <c r="AH21"/>
  <c r="AH22"/>
  <c r="AH23"/>
  <c r="AH24"/>
  <c r="AH25"/>
  <c r="AH27"/>
  <c r="AH28"/>
  <c r="AH29"/>
  <c r="AH30"/>
  <c r="AH32"/>
  <c r="AH34"/>
  <c r="AH35"/>
  <c r="AH36"/>
  <c r="AH37"/>
  <c r="AH38"/>
  <c r="AH39"/>
  <c r="AH41"/>
  <c r="AH42"/>
  <c r="AH44"/>
  <c r="AH45"/>
  <c r="AH46"/>
  <c r="AH47"/>
  <c r="AH49"/>
  <c r="AH50"/>
  <c r="AH52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AH33" s="1"/>
  <c r="AB7"/>
  <c r="AC7"/>
  <c r="AB8"/>
  <c r="AC8"/>
  <c r="AB9"/>
  <c r="AC9"/>
  <c r="AB10"/>
  <c r="AC10"/>
  <c r="AB11"/>
  <c r="AC11"/>
  <c r="AB13"/>
  <c r="AC13"/>
  <c r="AB14"/>
  <c r="AC14"/>
  <c r="AB16"/>
  <c r="AC16"/>
  <c r="AB17"/>
  <c r="AC17"/>
  <c r="AB20"/>
  <c r="AC20"/>
  <c r="AC21"/>
  <c r="AB22"/>
  <c r="AC22"/>
  <c r="AB23"/>
  <c r="AC23"/>
  <c r="AB24"/>
  <c r="AC24"/>
  <c r="AB25"/>
  <c r="AC25"/>
  <c r="AB27"/>
  <c r="AC27"/>
  <c r="AB28"/>
  <c r="AC28"/>
  <c r="AB29"/>
  <c r="AC29"/>
  <c r="AB30"/>
  <c r="AC30"/>
  <c r="AB32"/>
  <c r="AC32"/>
  <c r="AB34"/>
  <c r="AC34"/>
  <c r="AB35"/>
  <c r="AC35"/>
  <c r="AB36"/>
  <c r="AC36"/>
  <c r="AB37"/>
  <c r="AC37"/>
  <c r="AB38"/>
  <c r="AC38"/>
  <c r="AB39"/>
  <c r="AC39"/>
  <c r="AB41"/>
  <c r="AC41"/>
  <c r="AB42"/>
  <c r="AC42"/>
  <c r="AB44"/>
  <c r="AC44"/>
  <c r="AB45"/>
  <c r="AC45"/>
  <c r="AB46"/>
  <c r="AC46"/>
  <c r="AB47"/>
  <c r="AC47"/>
  <c r="AB49"/>
  <c r="AC49"/>
  <c r="AB50"/>
  <c r="AC50"/>
  <c r="AB52"/>
  <c r="AC52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AH51" s="1"/>
  <c r="X51"/>
  <c r="Y51"/>
  <c r="Z51"/>
  <c r="AA51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AH43" s="1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AB40" s="1"/>
  <c r="X33"/>
  <c r="Y33"/>
  <c r="Z33"/>
  <c r="AA33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AH31" s="1"/>
  <c r="X31"/>
  <c r="Y31"/>
  <c r="Z31"/>
  <c r="AA31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AH26" s="1"/>
  <c r="X26"/>
  <c r="Y26"/>
  <c r="Z26"/>
  <c r="AA26"/>
  <c r="X18"/>
  <c r="Y18"/>
  <c r="Z18"/>
  <c r="AA18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F6"/>
  <c r="G6"/>
  <c r="G53" s="1"/>
  <c r="H6"/>
  <c r="I6"/>
  <c r="J6"/>
  <c r="K6"/>
  <c r="K53" s="1"/>
  <c r="L6"/>
  <c r="L53" s="1"/>
  <c r="M6"/>
  <c r="M53" s="1"/>
  <c r="N6"/>
  <c r="O6"/>
  <c r="P6"/>
  <c r="Q6"/>
  <c r="R6"/>
  <c r="S6"/>
  <c r="S53" s="1"/>
  <c r="T6"/>
  <c r="U6"/>
  <c r="V6"/>
  <c r="I53" l="1"/>
  <c r="T53"/>
  <c r="V53"/>
  <c r="J53"/>
  <c r="H53"/>
  <c r="O53"/>
  <c r="P53"/>
  <c r="Q53"/>
  <c r="U53"/>
  <c r="N53"/>
  <c r="F53"/>
  <c r="R53"/>
  <c r="AB48"/>
  <c r="AB15"/>
  <c r="AB6"/>
  <c r="AH40"/>
  <c r="AC31"/>
  <c r="AC51"/>
  <c r="AH48"/>
  <c r="AC43"/>
  <c r="AC26"/>
  <c r="AC18"/>
  <c r="AH18"/>
  <c r="W53"/>
  <c r="AH53" s="1"/>
  <c r="AH15"/>
  <c r="AH6"/>
  <c r="AB33"/>
  <c r="AC33"/>
  <c r="AC48"/>
  <c r="AC40"/>
  <c r="AC15"/>
  <c r="E53"/>
  <c r="AB26"/>
  <c r="AB51"/>
  <c r="AB43"/>
  <c r="AB31"/>
  <c r="AB18"/>
  <c r="D53"/>
  <c r="AC53" l="1"/>
  <c r="AB53"/>
</calcChain>
</file>

<file path=xl/sharedStrings.xml><?xml version="1.0" encoding="utf-8"?>
<sst xmlns="http://schemas.openxmlformats.org/spreadsheetml/2006/main" count="179" uniqueCount="108">
  <si>
    <t/>
  </si>
  <si>
    <t xml:space="preserve">    ОБЩЕГОСУДАРСТВЕННЫЕ ВОПРОСЫ</t>
  </si>
  <si>
    <t>000</t>
  </si>
  <si>
    <t>0100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</si>
  <si>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</si>
  <si>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</si>
  <si>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</si>
  <si>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</si>
  <si>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</si>
  <si>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</si>
  <si>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Судебная система</t>
  </si>
  <si>
    <t>0105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</si>
  <si>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</si>
  <si>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</si>
  <si>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Резервные фонды</t>
  </si>
  <si>
    <t>0111</t>
  </si>
  <si>
    <t xml:space="preserve">      Другие общегосударственные вопросы</t>
  </si>
  <si>
    <t>0113</t>
  </si>
  <si>
    <t xml:space="preserve">    НАЦИОНАЛЬНАЯ БЕЗОПАСНОСТЬ И ПРАВООХРАНИТЕЛЬНАЯ ДЕЯТЕЛЬНОСТЬ</t>
  </si>
  <si>
    <t>0300</t>
  </si>
  <si>
    <t xml:space="preserve">      Гражданская оборона</t>
  </si>
  <si>
    <t>0309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</si>
  <si>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</si>
  <si>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</si>
  <si>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</si>
  <si>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</si>
  <si>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</si>
  <si>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</si>
  <si>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 xml:space="preserve">      Водное хозяйство</t>
  </si>
  <si>
    <t>0406</t>
  </si>
  <si>
    <t xml:space="preserve">      Лесное хозяйство</t>
  </si>
  <si>
    <t>0407</t>
  </si>
  <si>
    <t xml:space="preserve">      Транспорт</t>
  </si>
  <si>
    <t>0408</t>
  </si>
  <si>
    <t xml:space="preserve">      Дорожное хозяйство (дорожные фонды)</t>
  </si>
  <si>
    <t>0409</t>
  </si>
  <si>
    <t xml:space="preserve">      Другие вопросы в области национальной экономики</t>
  </si>
  <si>
    <t>0412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</si>
  <si>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</si>
  <si>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</si>
  <si>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</si>
  <si>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</si>
  <si>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Коммунальное хозяйство</t>
  </si>
  <si>
    <t>0502</t>
  </si>
  <si>
    <t xml:space="preserve">      Благоустройство</t>
  </si>
  <si>
    <t>0503</t>
  </si>
  <si>
    <t xml:space="preserve">      Другие вопросы в области жилищно-коммунального хозяйства</t>
  </si>
  <si>
    <t>0505</t>
  </si>
  <si>
    <t xml:space="preserve">    ОХРАНА ОКРУЖАЮЩЕЙ СРЕДЫ</t>
  </si>
  <si>
    <t>0600</t>
  </si>
  <si>
    <t xml:space="preserve">      Другие вопросы в области охраны окружающей среды</t>
  </si>
  <si>
    <t>0605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</si>
  <si>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</si>
  <si>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</si>
  <si>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</si>
  <si>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</si>
  <si>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Общее образование</t>
  </si>
  <si>
    <t>0702</t>
  </si>
  <si>
    <t xml:space="preserve">      Дополнительное образование детей</t>
  </si>
  <si>
    <t>0703</t>
  </si>
  <si>
    <t xml:space="preserve">      Профессиональная подготовка, переподготовка и повышение квалификации</t>
  </si>
  <si>
    <t>0705</t>
  </si>
  <si>
    <t xml:space="preserve">      Молодежная политика</t>
  </si>
  <si>
    <t>0707</t>
  </si>
  <si>
    <t xml:space="preserve">      Другие вопросы в области образования</t>
  </si>
  <si>
    <t>0709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</si>
  <si>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</si>
  <si>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</si>
  <si>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</si>
  <si>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</si>
  <si>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Другие вопросы в области культуры, кинематографии</t>
  </si>
  <si>
    <t>0804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</si>
  <si>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</si>
  <si>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</si>
  <si>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</si>
  <si>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</si>
  <si>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Социальное обеспечение населения</t>
  </si>
  <si>
    <t>1003</t>
  </si>
  <si>
    <t xml:space="preserve">      Охрана семьи и детства</t>
  </si>
  <si>
    <t>1004</t>
  </si>
  <si>
    <t xml:space="preserve">      Другие вопросы в области социальной политики</t>
  </si>
  <si>
    <t>1006</t>
  </si>
  <si>
    <t xml:space="preserve">    ФИЗИЧЕСКАЯ КУЛЬТУРА И СПОРТ</t>
  </si>
  <si>
    <t>1100</t>
  </si>
  <si>
    <t xml:space="preserve">      Массовый спорт</t>
  </si>
  <si>
    <t>1102</t>
  </si>
  <si>
    <t xml:space="preserve">      Спорт высших достижений</t>
  </si>
  <si>
    <t>1103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</si>
  <si>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</si>
  <si>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</si>
  <si>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</si>
  <si>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</si>
  <si>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>ВСЕГО РАСХОДОВ:</t>
  </si>
  <si>
    <t>Наименование разделов, подразделов</t>
  </si>
  <si>
    <t>Код</t>
  </si>
  <si>
    <t>Темп роста к соответствующему периоду прошлого года, %</t>
  </si>
  <si>
    <t>--</t>
  </si>
  <si>
    <t xml:space="preserve">Фактически исполнено за 1 полугодие 2025 г. (по состоянию на 01.07.2025 г.), рублей </t>
  </si>
  <si>
    <t>Сведения об исполнении расходов бюджета муниципального округа город Партизанск Приморского края по разделам и подразделам классификации расходов бюджета за 1 полугодие 2026 года по состоянию на 01.07.2026</t>
  </si>
  <si>
    <t xml:space="preserve">Утверждено Решением Думы муниципального округа город Партизанск Приморского края  от 05.12.2025 г. № 270-Р (в редакции Решения от 15.06.2026 г. № 316-Р), рублей 
</t>
  </si>
  <si>
    <t xml:space="preserve">План по сводной бюджетной росписи, действующей на конец отчетного периода (по состоянию на 01.07.2026 г.), Источник: Форма по ОКУД 0503117, рублей </t>
  </si>
  <si>
    <t xml:space="preserve">Фактически исполнено за 1 полугодие 2026 г. (по состоянию на 01.07.2026 г.), рублей </t>
  </si>
  <si>
    <t>% исполнения годового плана за 1 полугодие 2026 года 
по Решению о бюджете (по состоянию на 01.07.2026), %</t>
  </si>
  <si>
    <t>% исполнения годового плана
по плану по сводной бюджетной росписи по состоянию на 01.07.2026, %</t>
  </si>
  <si>
    <t>0107</t>
  </si>
  <si>
    <t>0401</t>
  </si>
  <si>
    <t xml:space="preserve">      Общеэкономические вопросы</t>
  </si>
  <si>
    <t xml:space="preserve">      Обеспечение проведения выборов и референдумов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</si>
</sst>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6" fillId="0" borderId="0">
      <alignment horizontal="right"/>
    </xf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45">
    <xf numFmtId="0" fontId="0" fillId="0" borderId="0" xfId="0"/>
    <xf numFmtId="0" fontId="8" fillId="0" borderId="0" xfId="0" applyFont="1" applyProtection="1">
      <protection locked="0"/>
    </xf>
    <xf numFmtId="0" fontId="9" fillId="0" borderId="1" xfId="3" applyNumberFormat="1" applyFont="1" applyProtection="1"/>
    <xf numFmtId="0" fontId="9" fillId="0" borderId="2" xfId="7" applyNumberFormat="1" applyFont="1" applyProtection="1">
      <alignment horizontal="center" vertical="center" wrapText="1"/>
    </xf>
    <xf numFmtId="0" fontId="7" fillId="0" borderId="2" xfId="8" applyNumberFormat="1" applyFont="1" applyProtection="1">
      <alignment vertical="top" wrapText="1"/>
    </xf>
    <xf numFmtId="1" fontId="9" fillId="0" borderId="2" xfId="9" applyNumberFormat="1" applyFont="1" applyProtection="1">
      <alignment horizontal="center" vertical="top" shrinkToFit="1"/>
    </xf>
    <xf numFmtId="4" fontId="7" fillId="2" borderId="2" xfId="10" applyNumberFormat="1" applyFont="1" applyProtection="1">
      <alignment horizontal="right" vertical="top" shrinkToFit="1"/>
    </xf>
    <xf numFmtId="10" fontId="7" fillId="2" borderId="2" xfId="11" applyNumberFormat="1" applyFont="1" applyProtection="1">
      <alignment horizontal="right" vertical="top" shrinkToFit="1"/>
    </xf>
    <xf numFmtId="4" fontId="7" fillId="3" borderId="2" xfId="13" applyNumberFormat="1" applyFont="1" applyProtection="1">
      <alignment horizontal="right" vertical="top" shrinkToFit="1"/>
    </xf>
    <xf numFmtId="10" fontId="7" fillId="3" borderId="2" xfId="14" applyNumberFormat="1" applyFont="1" applyProtection="1">
      <alignment horizontal="right" vertical="top" shrinkToFit="1"/>
    </xf>
    <xf numFmtId="0" fontId="9" fillId="0" borderId="1" xfId="15" applyNumberFormat="1" applyFont="1" applyProtection="1">
      <alignment horizontal="left" wrapText="1"/>
    </xf>
    <xf numFmtId="0" fontId="10" fillId="0" borderId="0" xfId="0" applyFont="1" applyProtection="1">
      <protection locked="0"/>
    </xf>
    <xf numFmtId="1" fontId="7" fillId="0" borderId="2" xfId="9" applyNumberFormat="1" applyFont="1" applyProtection="1">
      <alignment horizontal="center" vertical="top" shrinkToFit="1"/>
    </xf>
    <xf numFmtId="0" fontId="9" fillId="0" borderId="1" xfId="5" applyNumberFormat="1" applyFont="1" applyProtection="1">
      <alignment horizontal="center"/>
    </xf>
    <xf numFmtId="0" fontId="9" fillId="0" borderId="2" xfId="8" applyNumberFormat="1" applyFont="1" applyProtection="1">
      <alignment vertical="top" wrapText="1"/>
    </xf>
    <xf numFmtId="4" fontId="9" fillId="2" borderId="2" xfId="10" applyNumberFormat="1" applyFont="1" applyProtection="1">
      <alignment horizontal="right" vertical="top" shrinkToFit="1"/>
    </xf>
    <xf numFmtId="10" fontId="9" fillId="2" borderId="2" xfId="11" applyNumberFormat="1" applyFont="1" applyProtection="1">
      <alignment horizontal="right" vertical="top" shrinkToFit="1"/>
    </xf>
    <xf numFmtId="4" fontId="9" fillId="0" borderId="2" xfId="10" applyNumberFormat="1" applyFont="1" applyFill="1" applyProtection="1">
      <alignment horizontal="right" vertical="top" shrinkToFit="1"/>
    </xf>
    <xf numFmtId="0" fontId="9" fillId="0" borderId="3" xfId="6" applyNumberFormat="1" applyFont="1" applyBorder="1" applyAlignment="1" applyProtection="1"/>
    <xf numFmtId="0" fontId="9" fillId="0" borderId="3" xfId="6" applyFont="1" applyBorder="1" applyAlignment="1"/>
    <xf numFmtId="4" fontId="7" fillId="0" borderId="2" xfId="10" applyNumberFormat="1" applyFont="1" applyFill="1" applyProtection="1">
      <alignment horizontal="right" vertical="top" shrinkToFit="1"/>
    </xf>
    <xf numFmtId="0" fontId="7" fillId="0" borderId="4" xfId="12" applyNumberFormat="1" applyFont="1" applyBorder="1" applyAlignment="1" applyProtection="1"/>
    <xf numFmtId="0" fontId="7" fillId="0" borderId="5" xfId="12" applyFont="1" applyBorder="1" applyAlignment="1"/>
    <xf numFmtId="4" fontId="7" fillId="0" borderId="2" xfId="13" applyNumberFormat="1" applyFont="1" applyFill="1" applyProtection="1">
      <alignment horizontal="right" vertical="top" shrinkToFit="1"/>
    </xf>
    <xf numFmtId="0" fontId="8" fillId="0" borderId="3" xfId="6" applyFont="1" applyBorder="1" applyAlignment="1"/>
    <xf numFmtId="0" fontId="8" fillId="0" borderId="2" xfId="7" applyNumberFormat="1" applyFont="1" applyProtection="1">
      <alignment horizontal="center" vertical="center" wrapText="1"/>
    </xf>
    <xf numFmtId="4" fontId="10" fillId="0" borderId="2" xfId="10" applyNumberFormat="1" applyFont="1" applyFill="1" applyProtection="1">
      <alignment horizontal="right" vertical="top" shrinkToFit="1"/>
    </xf>
    <xf numFmtId="4" fontId="8" fillId="0" borderId="2" xfId="10" applyNumberFormat="1" applyFont="1" applyFill="1" applyProtection="1">
      <alignment horizontal="right" vertical="top" shrinkToFit="1"/>
    </xf>
    <xf numFmtId="4" fontId="10" fillId="0" borderId="2" xfId="13" applyNumberFormat="1" applyFont="1" applyFill="1" applyProtection="1">
      <alignment horizontal="right" vertical="top" shrinkToFit="1"/>
    </xf>
    <xf numFmtId="0" fontId="8" fillId="0" borderId="1" xfId="3" applyNumberFormat="1" applyFont="1" applyProtection="1"/>
    <xf numFmtId="0" fontId="8" fillId="0" borderId="1" xfId="15" applyNumberFormat="1" applyFont="1" applyProtection="1">
      <alignment horizontal="left" wrapText="1"/>
    </xf>
    <xf numFmtId="4" fontId="8" fillId="0" borderId="0" xfId="0" applyNumberFormat="1" applyFont="1" applyProtection="1">
      <protection locked="0"/>
    </xf>
    <xf numFmtId="49" fontId="9" fillId="0" borderId="2" xfId="9" applyNumberFormat="1" applyFont="1" applyProtection="1">
      <alignment horizontal="center" vertical="top" shrinkToFit="1"/>
    </xf>
    <xf numFmtId="0" fontId="11" fillId="0" borderId="8" xfId="0" applyFont="1" applyBorder="1" applyAlignment="1">
      <alignment wrapText="1"/>
    </xf>
    <xf numFmtId="0" fontId="9" fillId="0" borderId="2" xfId="7" applyNumberFormat="1" applyFont="1" applyProtection="1">
      <alignment horizontal="center" vertical="center" wrapText="1"/>
    </xf>
    <xf numFmtId="0" fontId="9" fillId="0" borderId="2" xfId="7" applyFont="1">
      <alignment horizontal="center" vertical="center" wrapText="1"/>
    </xf>
    <xf numFmtId="0" fontId="8" fillId="0" borderId="2" xfId="7" applyNumberFormat="1" applyFont="1" applyProtection="1">
      <alignment horizontal="center" vertical="center" wrapText="1"/>
    </xf>
    <xf numFmtId="0" fontId="8" fillId="0" borderId="2" xfId="7" applyFont="1">
      <alignment horizontal="center" vertical="center" wrapText="1"/>
    </xf>
    <xf numFmtId="0" fontId="9" fillId="0" borderId="1" xfId="15" applyNumberFormat="1" applyFont="1" applyProtection="1">
      <alignment horizontal="left" wrapText="1"/>
    </xf>
    <xf numFmtId="0" fontId="9" fillId="0" borderId="1" xfId="15" applyFont="1">
      <alignment horizontal="left" wrapText="1"/>
    </xf>
    <xf numFmtId="0" fontId="9" fillId="0" borderId="1" xfId="4" applyNumberFormat="1" applyFont="1" applyProtection="1">
      <alignment horizontal="center" wrapText="1"/>
    </xf>
    <xf numFmtId="0" fontId="9" fillId="0" borderId="1" xfId="5" applyNumberFormat="1" applyFont="1" applyProtection="1">
      <alignment horizontal="center"/>
    </xf>
    <xf numFmtId="0" fontId="9" fillId="0" borderId="1" xfId="5" applyFont="1">
      <alignment horizontal="center"/>
    </xf>
    <xf numFmtId="0" fontId="8" fillId="0" borderId="6" xfId="7" applyNumberFormat="1" applyFont="1" applyBorder="1" applyProtection="1">
      <alignment horizontal="center" vertical="center" wrapText="1"/>
    </xf>
    <xf numFmtId="0" fontId="8" fillId="0" borderId="7" xfId="7" applyNumberFormat="1" applyFont="1" applyBorder="1" applyProtection="1">
      <alignment horizontal="center" vertical="center" wrapText="1"/>
    </xf>
  </cellXfs>
  <cellStyles count="26">
    <cellStyle name="br" xfId="18"/>
    <cellStyle name="col" xfId="17"/>
    <cellStyle name="dtrow" xfId="1"/>
    <cellStyle name="style0" xfId="19"/>
    <cellStyle name="td" xfId="20"/>
    <cellStyle name="tr" xfId="16"/>
    <cellStyle name="xl21" xfId="21"/>
    <cellStyle name="xl22" xfId="7"/>
    <cellStyle name="xl23" xfId="22"/>
    <cellStyle name="xl24" xfId="3"/>
    <cellStyle name="xl25" xfId="9"/>
    <cellStyle name="xl26" xfId="12"/>
    <cellStyle name="xl27" xfId="23"/>
    <cellStyle name="xl28" xfId="13"/>
    <cellStyle name="xl29" xfId="2"/>
    <cellStyle name="xl30" xfId="15"/>
    <cellStyle name="xl31" xfId="24"/>
    <cellStyle name="xl32" xfId="14"/>
    <cellStyle name="xl33" xfId="4"/>
    <cellStyle name="xl34" xfId="5"/>
    <cellStyle name="xl35" xfId="6"/>
    <cellStyle name="xl36" xfId="25"/>
    <cellStyle name="xl37" xfId="8"/>
    <cellStyle name="xl38" xfId="10"/>
    <cellStyle name="xl39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58"/>
  <sheetViews>
    <sheetView showGridLines="0" tabSelected="1" zoomScale="80" zoomScaleNormal="8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W53" sqref="W53"/>
    </sheetView>
  </sheetViews>
  <sheetFormatPr defaultRowHeight="15.75" outlineLevelRow="1"/>
  <cols>
    <col min="1" max="1" width="40" style="1" customWidth="1"/>
    <col min="2" max="2" width="9.140625" style="1" hidden="1"/>
    <col min="3" max="3" width="8.5703125" style="1" customWidth="1"/>
    <col min="4" max="4" width="29.7109375" style="1" customWidth="1"/>
    <col min="5" max="5" width="23.42578125" style="1" customWidth="1"/>
    <col min="6" max="22" width="9.140625" style="1" hidden="1"/>
    <col min="23" max="23" width="19.5703125" style="1" customWidth="1"/>
    <col min="24" max="27" width="9.140625" style="1" hidden="1"/>
    <col min="28" max="28" width="23.28515625" style="1" customWidth="1"/>
    <col min="29" max="29" width="22.85546875" style="1" customWidth="1"/>
    <col min="30" max="32" width="9.140625" style="1" hidden="1"/>
    <col min="33" max="34" width="23.42578125" style="1" customWidth="1"/>
    <col min="35" max="16384" width="9.140625" style="1"/>
  </cols>
  <sheetData>
    <row r="1" spans="1:34" ht="44.25" customHeight="1">
      <c r="A1" s="40" t="s">
        <v>98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1:34" ht="15.75" customHeight="1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13"/>
      <c r="AF2" s="13"/>
      <c r="AG2" s="2"/>
      <c r="AH2" s="2"/>
    </row>
    <row r="3" spans="1:34" ht="12.75" customHeight="1">
      <c r="A3" s="18"/>
      <c r="B3" s="19"/>
      <c r="C3" s="19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ht="38.25" customHeight="1">
      <c r="A4" s="34" t="s">
        <v>93</v>
      </c>
      <c r="B4" s="34" t="s">
        <v>0</v>
      </c>
      <c r="C4" s="34" t="s">
        <v>94</v>
      </c>
      <c r="D4" s="43" t="s">
        <v>99</v>
      </c>
      <c r="E4" s="36" t="s">
        <v>100</v>
      </c>
      <c r="F4" s="36" t="s">
        <v>0</v>
      </c>
      <c r="G4" s="36" t="s">
        <v>0</v>
      </c>
      <c r="H4" s="36" t="s">
        <v>0</v>
      </c>
      <c r="I4" s="36" t="s">
        <v>0</v>
      </c>
      <c r="J4" s="36" t="s">
        <v>0</v>
      </c>
      <c r="K4" s="36" t="s">
        <v>0</v>
      </c>
      <c r="L4" s="36" t="s">
        <v>0</v>
      </c>
      <c r="M4" s="36" t="s">
        <v>0</v>
      </c>
      <c r="N4" s="36" t="s">
        <v>0</v>
      </c>
      <c r="O4" s="36" t="s">
        <v>0</v>
      </c>
      <c r="P4" s="25" t="s">
        <v>0</v>
      </c>
      <c r="Q4" s="36" t="s">
        <v>0</v>
      </c>
      <c r="R4" s="36" t="s">
        <v>0</v>
      </c>
      <c r="S4" s="36" t="s">
        <v>0</v>
      </c>
      <c r="T4" s="36" t="s">
        <v>0</v>
      </c>
      <c r="U4" s="36" t="s">
        <v>0</v>
      </c>
      <c r="V4" s="25" t="s">
        <v>0</v>
      </c>
      <c r="W4" s="36" t="s">
        <v>101</v>
      </c>
      <c r="X4" s="34" t="s">
        <v>0</v>
      </c>
      <c r="Y4" s="34" t="s">
        <v>0</v>
      </c>
      <c r="Z4" s="3" t="s">
        <v>0</v>
      </c>
      <c r="AA4" s="34" t="s">
        <v>0</v>
      </c>
      <c r="AB4" s="34" t="s">
        <v>102</v>
      </c>
      <c r="AC4" s="34" t="s">
        <v>103</v>
      </c>
      <c r="AD4" s="34" t="s">
        <v>0</v>
      </c>
      <c r="AE4" s="34" t="s">
        <v>0</v>
      </c>
      <c r="AF4" s="34" t="s">
        <v>0</v>
      </c>
      <c r="AG4" s="36" t="s">
        <v>97</v>
      </c>
      <c r="AH4" s="34" t="s">
        <v>95</v>
      </c>
    </row>
    <row r="5" spans="1:34" ht="111.75" customHeight="1">
      <c r="A5" s="35"/>
      <c r="B5" s="35"/>
      <c r="C5" s="35"/>
      <c r="D5" s="44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25"/>
      <c r="Q5" s="37"/>
      <c r="R5" s="37"/>
      <c r="S5" s="37"/>
      <c r="T5" s="37"/>
      <c r="U5" s="37"/>
      <c r="V5" s="25"/>
      <c r="W5" s="37"/>
      <c r="X5" s="35"/>
      <c r="Y5" s="35"/>
      <c r="Z5" s="3"/>
      <c r="AA5" s="35"/>
      <c r="AB5" s="35"/>
      <c r="AC5" s="35"/>
      <c r="AD5" s="35"/>
      <c r="AE5" s="35"/>
      <c r="AF5" s="35"/>
      <c r="AG5" s="37"/>
      <c r="AH5" s="35"/>
    </row>
    <row r="6" spans="1:34" s="11" customFormat="1" ht="31.5">
      <c r="A6" s="4" t="s">
        <v>1</v>
      </c>
      <c r="B6" s="12" t="s">
        <v>2</v>
      </c>
      <c r="C6" s="12" t="s">
        <v>3</v>
      </c>
      <c r="D6" s="26">
        <f t="shared" ref="D6:E6" si="0">SUM(D7:D14)</f>
        <v>451710405.02000004</v>
      </c>
      <c r="E6" s="26">
        <f t="shared" si="0"/>
        <v>451610161.90000004</v>
      </c>
      <c r="F6" s="26">
        <f t="shared" ref="F6:V6" si="1">SUM(F7:F14)</f>
        <v>0</v>
      </c>
      <c r="G6" s="26">
        <f t="shared" si="1"/>
        <v>0</v>
      </c>
      <c r="H6" s="26">
        <f t="shared" si="1"/>
        <v>0</v>
      </c>
      <c r="I6" s="26">
        <f t="shared" si="1"/>
        <v>0</v>
      </c>
      <c r="J6" s="26">
        <f t="shared" si="1"/>
        <v>0</v>
      </c>
      <c r="K6" s="26">
        <f t="shared" si="1"/>
        <v>0</v>
      </c>
      <c r="L6" s="26">
        <f t="shared" si="1"/>
        <v>0</v>
      </c>
      <c r="M6" s="26">
        <f t="shared" si="1"/>
        <v>0</v>
      </c>
      <c r="N6" s="26">
        <f t="shared" si="1"/>
        <v>0</v>
      </c>
      <c r="O6" s="26">
        <f t="shared" si="1"/>
        <v>0</v>
      </c>
      <c r="P6" s="26">
        <f t="shared" si="1"/>
        <v>0</v>
      </c>
      <c r="Q6" s="26">
        <f t="shared" si="1"/>
        <v>0</v>
      </c>
      <c r="R6" s="26">
        <f t="shared" si="1"/>
        <v>0</v>
      </c>
      <c r="S6" s="26">
        <f t="shared" si="1"/>
        <v>0</v>
      </c>
      <c r="T6" s="26">
        <f t="shared" si="1"/>
        <v>0</v>
      </c>
      <c r="U6" s="26">
        <f t="shared" si="1"/>
        <v>0</v>
      </c>
      <c r="V6" s="26">
        <f t="shared" si="1"/>
        <v>0</v>
      </c>
      <c r="W6" s="26">
        <f>SUM(W7:W14)</f>
        <v>174774830.99000001</v>
      </c>
      <c r="X6" s="20">
        <v>0</v>
      </c>
      <c r="Y6" s="20">
        <v>0</v>
      </c>
      <c r="Z6" s="20">
        <v>58343125.649999999</v>
      </c>
      <c r="AA6" s="20">
        <v>-58343125.649999999</v>
      </c>
      <c r="AB6" s="20">
        <f>W6/D6*100</f>
        <v>38.691787713471342</v>
      </c>
      <c r="AC6" s="20">
        <f>W6/E6*100</f>
        <v>38.700376062109157</v>
      </c>
      <c r="AD6" s="20">
        <v>0</v>
      </c>
      <c r="AE6" s="20">
        <v>0</v>
      </c>
      <c r="AF6" s="20">
        <v>0</v>
      </c>
      <c r="AG6" s="26">
        <f>SUM(AG7:AG14)</f>
        <v>138586591.06</v>
      </c>
      <c r="AH6" s="20">
        <f>IF(AG6=0,"--",W6/AG6*100)</f>
        <v>126.11236747596497</v>
      </c>
    </row>
    <row r="7" spans="1:34" ht="63" outlineLevel="1">
      <c r="A7" s="14" t="s">
        <v>4</v>
      </c>
      <c r="B7" s="5" t="s">
        <v>2</v>
      </c>
      <c r="C7" s="5" t="s">
        <v>5</v>
      </c>
      <c r="D7" s="27">
        <v>5762096.7999999998</v>
      </c>
      <c r="E7" s="27">
        <v>5762096.7999999998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2426600.9700000002</v>
      </c>
      <c r="X7" s="17">
        <v>0</v>
      </c>
      <c r="Y7" s="17">
        <v>0</v>
      </c>
      <c r="Z7" s="17">
        <v>750534.06</v>
      </c>
      <c r="AA7" s="17">
        <v>-750534.06</v>
      </c>
      <c r="AB7" s="17">
        <f t="shared" ref="AB7:AB53" si="2">W7/D7*100</f>
        <v>42.113158702922178</v>
      </c>
      <c r="AC7" s="17">
        <f t="shared" ref="AC7:AC52" si="3">W7/E7*100</f>
        <v>42.113158702922178</v>
      </c>
      <c r="AD7" s="15">
        <v>0</v>
      </c>
      <c r="AE7" s="16">
        <v>0</v>
      </c>
      <c r="AF7" s="15">
        <v>0</v>
      </c>
      <c r="AG7" s="27">
        <v>1730864.99</v>
      </c>
      <c r="AH7" s="17">
        <f t="shared" ref="AH7:AH53" si="4">IF(AG7=0,"--",W7/AG7*100)</f>
        <v>140.19585490604905</v>
      </c>
    </row>
    <row r="8" spans="1:34" ht="78.75" outlineLevel="1">
      <c r="A8" s="14" t="s">
        <v>6</v>
      </c>
      <c r="B8" s="5" t="s">
        <v>2</v>
      </c>
      <c r="C8" s="5" t="s">
        <v>7</v>
      </c>
      <c r="D8" s="27">
        <v>13575382</v>
      </c>
      <c r="E8" s="27">
        <v>13575382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5136878.93</v>
      </c>
      <c r="X8" s="17">
        <v>0</v>
      </c>
      <c r="Y8" s="17">
        <v>0</v>
      </c>
      <c r="Z8" s="17">
        <v>1994884.26</v>
      </c>
      <c r="AA8" s="17">
        <v>-1994884.26</v>
      </c>
      <c r="AB8" s="17">
        <f t="shared" si="2"/>
        <v>37.839663959364088</v>
      </c>
      <c r="AC8" s="17">
        <f t="shared" si="3"/>
        <v>37.839663959364088</v>
      </c>
      <c r="AD8" s="15">
        <v>0</v>
      </c>
      <c r="AE8" s="16">
        <v>0</v>
      </c>
      <c r="AF8" s="15">
        <v>0</v>
      </c>
      <c r="AG8" s="27">
        <v>4840249.87</v>
      </c>
      <c r="AH8" s="17">
        <f t="shared" si="4"/>
        <v>106.12838320266304</v>
      </c>
    </row>
    <row r="9" spans="1:34" ht="78.75" outlineLevel="1">
      <c r="A9" s="14" t="s">
        <v>8</v>
      </c>
      <c r="B9" s="5" t="s">
        <v>2</v>
      </c>
      <c r="C9" s="5" t="s">
        <v>9</v>
      </c>
      <c r="D9" s="27">
        <v>138248796.18000001</v>
      </c>
      <c r="E9" s="27">
        <v>138148553.06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57143734.049999997</v>
      </c>
      <c r="X9" s="17">
        <v>0</v>
      </c>
      <c r="Y9" s="17">
        <v>0</v>
      </c>
      <c r="Z9" s="17">
        <v>18165649.66</v>
      </c>
      <c r="AA9" s="17">
        <v>-18165649.66</v>
      </c>
      <c r="AB9" s="17">
        <f t="shared" si="2"/>
        <v>41.333983100727202</v>
      </c>
      <c r="AC9" s="17">
        <f t="shared" si="3"/>
        <v>41.3639757958099</v>
      </c>
      <c r="AD9" s="15">
        <v>0</v>
      </c>
      <c r="AE9" s="16">
        <v>0</v>
      </c>
      <c r="AF9" s="15">
        <v>0</v>
      </c>
      <c r="AG9" s="27">
        <v>47457144.689999998</v>
      </c>
      <c r="AH9" s="17">
        <f t="shared" si="4"/>
        <v>120.41123506960822</v>
      </c>
    </row>
    <row r="10" spans="1:34" outlineLevel="1">
      <c r="A10" s="14" t="s">
        <v>10</v>
      </c>
      <c r="B10" s="5" t="s">
        <v>2</v>
      </c>
      <c r="C10" s="5" t="s">
        <v>11</v>
      </c>
      <c r="D10" s="27">
        <v>383409</v>
      </c>
      <c r="E10" s="27">
        <v>383409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294000</v>
      </c>
      <c r="X10" s="17">
        <v>0</v>
      </c>
      <c r="Y10" s="17">
        <v>0</v>
      </c>
      <c r="Z10" s="17">
        <v>0</v>
      </c>
      <c r="AA10" s="17">
        <v>0</v>
      </c>
      <c r="AB10" s="17">
        <f t="shared" si="2"/>
        <v>76.680516106820647</v>
      </c>
      <c r="AC10" s="17">
        <f t="shared" si="3"/>
        <v>76.680516106820647</v>
      </c>
      <c r="AD10" s="15">
        <v>0</v>
      </c>
      <c r="AE10" s="16">
        <v>0</v>
      </c>
      <c r="AF10" s="15">
        <v>0</v>
      </c>
      <c r="AG10" s="27">
        <v>22774.6</v>
      </c>
      <c r="AH10" s="17">
        <f t="shared" si="4"/>
        <v>1290.9118052567335</v>
      </c>
    </row>
    <row r="11" spans="1:34" ht="78.75" outlineLevel="1">
      <c r="A11" s="14" t="s">
        <v>12</v>
      </c>
      <c r="B11" s="5" t="s">
        <v>2</v>
      </c>
      <c r="C11" s="5" t="s">
        <v>13</v>
      </c>
      <c r="D11" s="27">
        <v>23899618.460000001</v>
      </c>
      <c r="E11" s="27">
        <v>23899618.460000001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9355734.7200000007</v>
      </c>
      <c r="X11" s="17">
        <v>0</v>
      </c>
      <c r="Y11" s="17">
        <v>0</v>
      </c>
      <c r="Z11" s="17">
        <v>3966580.56</v>
      </c>
      <c r="AA11" s="17">
        <v>-3966580.56</v>
      </c>
      <c r="AB11" s="17">
        <f t="shared" si="2"/>
        <v>39.14595848322174</v>
      </c>
      <c r="AC11" s="17">
        <f t="shared" si="3"/>
        <v>39.14595848322174</v>
      </c>
      <c r="AD11" s="15">
        <v>0</v>
      </c>
      <c r="AE11" s="16">
        <v>0</v>
      </c>
      <c r="AF11" s="15">
        <v>0</v>
      </c>
      <c r="AG11" s="27">
        <v>10028501.43</v>
      </c>
      <c r="AH11" s="17">
        <f t="shared" si="4"/>
        <v>93.291453217651892</v>
      </c>
    </row>
    <row r="12" spans="1:34" ht="31.5" outlineLevel="1">
      <c r="A12" s="33" t="s">
        <v>107</v>
      </c>
      <c r="B12" s="5"/>
      <c r="C12" s="32" t="s">
        <v>104</v>
      </c>
      <c r="D12" s="27">
        <v>1100000</v>
      </c>
      <c r="E12" s="27">
        <v>1100000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>
        <v>0</v>
      </c>
      <c r="X12" s="17"/>
      <c r="Y12" s="17"/>
      <c r="Z12" s="17"/>
      <c r="AA12" s="17"/>
      <c r="AB12" s="17">
        <f t="shared" ref="AB12" si="5">W12/D12*100</f>
        <v>0</v>
      </c>
      <c r="AC12" s="17">
        <f t="shared" ref="AC12" si="6">W12/E12*100</f>
        <v>0</v>
      </c>
      <c r="AD12" s="15"/>
      <c r="AE12" s="16"/>
      <c r="AF12" s="15"/>
      <c r="AG12" s="27">
        <v>0</v>
      </c>
      <c r="AH12" s="17" t="str">
        <f t="shared" si="4"/>
        <v>--</v>
      </c>
    </row>
    <row r="13" spans="1:34" outlineLevel="1">
      <c r="A13" s="14" t="s">
        <v>14</v>
      </c>
      <c r="B13" s="5" t="s">
        <v>2</v>
      </c>
      <c r="C13" s="5" t="s">
        <v>15</v>
      </c>
      <c r="D13" s="27">
        <v>41001270</v>
      </c>
      <c r="E13" s="27">
        <v>41001270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f t="shared" si="2"/>
        <v>0</v>
      </c>
      <c r="AC13" s="17">
        <f t="shared" si="3"/>
        <v>0</v>
      </c>
      <c r="AD13" s="15">
        <v>0</v>
      </c>
      <c r="AE13" s="16">
        <v>0</v>
      </c>
      <c r="AF13" s="15">
        <v>0</v>
      </c>
      <c r="AG13" s="27">
        <v>0</v>
      </c>
      <c r="AH13" s="17" t="str">
        <f t="shared" si="4"/>
        <v>--</v>
      </c>
    </row>
    <row r="14" spans="1:34" ht="31.5" outlineLevel="1">
      <c r="A14" s="14" t="s">
        <v>16</v>
      </c>
      <c r="B14" s="5" t="s">
        <v>2</v>
      </c>
      <c r="C14" s="5" t="s">
        <v>17</v>
      </c>
      <c r="D14" s="27">
        <v>227739832.58000001</v>
      </c>
      <c r="E14" s="27">
        <v>227739832.58000001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100417882.31999999</v>
      </c>
      <c r="X14" s="17">
        <v>0</v>
      </c>
      <c r="Y14" s="17">
        <v>0</v>
      </c>
      <c r="Z14" s="17">
        <v>33465477.109999999</v>
      </c>
      <c r="AA14" s="17">
        <v>-33465477.109999999</v>
      </c>
      <c r="AB14" s="17">
        <f t="shared" si="2"/>
        <v>44.093244990300676</v>
      </c>
      <c r="AC14" s="17">
        <f t="shared" si="3"/>
        <v>44.093244990300676</v>
      </c>
      <c r="AD14" s="15">
        <v>0</v>
      </c>
      <c r="AE14" s="16">
        <v>0</v>
      </c>
      <c r="AF14" s="15">
        <v>0</v>
      </c>
      <c r="AG14" s="27">
        <v>74507055.480000004</v>
      </c>
      <c r="AH14" s="17">
        <f t="shared" si="4"/>
        <v>134.77633986885343</v>
      </c>
    </row>
    <row r="15" spans="1:34" s="11" customFormat="1" ht="63">
      <c r="A15" s="4" t="s">
        <v>18</v>
      </c>
      <c r="B15" s="12" t="s">
        <v>2</v>
      </c>
      <c r="C15" s="12" t="s">
        <v>19</v>
      </c>
      <c r="D15" s="26">
        <f t="shared" ref="D15:E15" si="7">SUM(D16:D17)</f>
        <v>34777396.189999998</v>
      </c>
      <c r="E15" s="26">
        <f t="shared" si="7"/>
        <v>34777396.189999998</v>
      </c>
      <c r="F15" s="26">
        <f t="shared" ref="F15:AA15" si="8">SUM(F16:F17)</f>
        <v>0</v>
      </c>
      <c r="G15" s="26">
        <f t="shared" si="8"/>
        <v>0</v>
      </c>
      <c r="H15" s="26">
        <f t="shared" si="8"/>
        <v>0</v>
      </c>
      <c r="I15" s="26">
        <f t="shared" si="8"/>
        <v>0</v>
      </c>
      <c r="J15" s="26">
        <f t="shared" si="8"/>
        <v>0</v>
      </c>
      <c r="K15" s="26">
        <f t="shared" si="8"/>
        <v>0</v>
      </c>
      <c r="L15" s="26">
        <f t="shared" si="8"/>
        <v>0</v>
      </c>
      <c r="M15" s="26">
        <f t="shared" si="8"/>
        <v>0</v>
      </c>
      <c r="N15" s="26">
        <f t="shared" si="8"/>
        <v>0</v>
      </c>
      <c r="O15" s="26">
        <f t="shared" si="8"/>
        <v>0</v>
      </c>
      <c r="P15" s="26">
        <f t="shared" si="8"/>
        <v>0</v>
      </c>
      <c r="Q15" s="26">
        <f t="shared" si="8"/>
        <v>0</v>
      </c>
      <c r="R15" s="26">
        <f t="shared" si="8"/>
        <v>0</v>
      </c>
      <c r="S15" s="26">
        <f t="shared" si="8"/>
        <v>0</v>
      </c>
      <c r="T15" s="26">
        <f t="shared" si="8"/>
        <v>0</v>
      </c>
      <c r="U15" s="26">
        <f t="shared" si="8"/>
        <v>0</v>
      </c>
      <c r="V15" s="26">
        <f t="shared" si="8"/>
        <v>0</v>
      </c>
      <c r="W15" s="26">
        <f t="shared" si="8"/>
        <v>13373246.02</v>
      </c>
      <c r="X15" s="20">
        <f t="shared" si="8"/>
        <v>0</v>
      </c>
      <c r="Y15" s="20">
        <f t="shared" si="8"/>
        <v>0</v>
      </c>
      <c r="Z15" s="20">
        <f t="shared" si="8"/>
        <v>5518517.4400000004</v>
      </c>
      <c r="AA15" s="20">
        <f t="shared" si="8"/>
        <v>-5518517.4400000004</v>
      </c>
      <c r="AB15" s="20">
        <f t="shared" si="2"/>
        <v>38.453844982924238</v>
      </c>
      <c r="AC15" s="20">
        <f t="shared" si="3"/>
        <v>38.453844982924238</v>
      </c>
      <c r="AD15" s="6">
        <v>0</v>
      </c>
      <c r="AE15" s="7">
        <v>0</v>
      </c>
      <c r="AF15" s="6">
        <v>0</v>
      </c>
      <c r="AG15" s="26">
        <f t="shared" ref="AG15" si="9">SUM(AG16:AG17)</f>
        <v>11648967.32</v>
      </c>
      <c r="AH15" s="20">
        <f t="shared" si="4"/>
        <v>114.80198761515625</v>
      </c>
    </row>
    <row r="16" spans="1:34" outlineLevel="1">
      <c r="A16" s="14" t="s">
        <v>20</v>
      </c>
      <c r="B16" s="5" t="s">
        <v>2</v>
      </c>
      <c r="C16" s="5" t="s">
        <v>21</v>
      </c>
      <c r="D16" s="27">
        <v>724000</v>
      </c>
      <c r="E16" s="27">
        <v>724000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f t="shared" si="2"/>
        <v>0</v>
      </c>
      <c r="AC16" s="17">
        <f t="shared" si="3"/>
        <v>0</v>
      </c>
      <c r="AD16" s="15">
        <v>0</v>
      </c>
      <c r="AE16" s="16">
        <v>0</v>
      </c>
      <c r="AF16" s="15">
        <v>0</v>
      </c>
      <c r="AG16" s="27">
        <v>0</v>
      </c>
      <c r="AH16" s="17" t="str">
        <f t="shared" si="4"/>
        <v>--</v>
      </c>
    </row>
    <row r="17" spans="1:34" ht="63" outlineLevel="1">
      <c r="A17" s="14" t="s">
        <v>22</v>
      </c>
      <c r="B17" s="5" t="s">
        <v>2</v>
      </c>
      <c r="C17" s="5" t="s">
        <v>23</v>
      </c>
      <c r="D17" s="27">
        <v>34053396.189999998</v>
      </c>
      <c r="E17" s="27">
        <v>34053396.189999998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13373246.02</v>
      </c>
      <c r="X17" s="17">
        <v>0</v>
      </c>
      <c r="Y17" s="17">
        <v>0</v>
      </c>
      <c r="Z17" s="17">
        <v>5518517.4400000004</v>
      </c>
      <c r="AA17" s="17">
        <v>-5518517.4400000004</v>
      </c>
      <c r="AB17" s="17">
        <f t="shared" si="2"/>
        <v>39.271401728580422</v>
      </c>
      <c r="AC17" s="17">
        <f t="shared" si="3"/>
        <v>39.271401728580422</v>
      </c>
      <c r="AD17" s="15">
        <v>0</v>
      </c>
      <c r="AE17" s="16">
        <v>0</v>
      </c>
      <c r="AF17" s="15">
        <v>0</v>
      </c>
      <c r="AG17" s="27">
        <v>11648967.32</v>
      </c>
      <c r="AH17" s="17">
        <f t="shared" si="4"/>
        <v>114.80198761515625</v>
      </c>
    </row>
    <row r="18" spans="1:34" s="11" customFormat="1" ht="31.5">
      <c r="A18" s="4" t="s">
        <v>24</v>
      </c>
      <c r="B18" s="12" t="s">
        <v>2</v>
      </c>
      <c r="C18" s="12" t="s">
        <v>25</v>
      </c>
      <c r="D18" s="26">
        <f>SUM(D19:D25)</f>
        <v>197779452.83999997</v>
      </c>
      <c r="E18" s="26">
        <f t="shared" ref="E18:W18" si="10">SUM(E19:E25)</f>
        <v>197779452.83999997</v>
      </c>
      <c r="F18" s="26">
        <f t="shared" si="10"/>
        <v>0</v>
      </c>
      <c r="G18" s="26">
        <f t="shared" si="10"/>
        <v>0</v>
      </c>
      <c r="H18" s="26">
        <f t="shared" si="10"/>
        <v>0</v>
      </c>
      <c r="I18" s="26">
        <f t="shared" si="10"/>
        <v>0</v>
      </c>
      <c r="J18" s="26">
        <f t="shared" si="10"/>
        <v>0</v>
      </c>
      <c r="K18" s="26">
        <f t="shared" si="10"/>
        <v>0</v>
      </c>
      <c r="L18" s="26">
        <f t="shared" si="10"/>
        <v>0</v>
      </c>
      <c r="M18" s="26">
        <f t="shared" si="10"/>
        <v>0</v>
      </c>
      <c r="N18" s="26">
        <f t="shared" si="10"/>
        <v>0</v>
      </c>
      <c r="O18" s="26">
        <f t="shared" si="10"/>
        <v>0</v>
      </c>
      <c r="P18" s="26">
        <f t="shared" si="10"/>
        <v>0</v>
      </c>
      <c r="Q18" s="26">
        <f t="shared" si="10"/>
        <v>0</v>
      </c>
      <c r="R18" s="26">
        <f t="shared" si="10"/>
        <v>0</v>
      </c>
      <c r="S18" s="26">
        <f t="shared" si="10"/>
        <v>0</v>
      </c>
      <c r="T18" s="26">
        <f t="shared" si="10"/>
        <v>0</v>
      </c>
      <c r="U18" s="26">
        <f t="shared" si="10"/>
        <v>0</v>
      </c>
      <c r="V18" s="26">
        <f t="shared" si="10"/>
        <v>0</v>
      </c>
      <c r="W18" s="26">
        <f t="shared" si="10"/>
        <v>45065059.350000001</v>
      </c>
      <c r="X18" s="20">
        <f t="shared" ref="X18:AA18" si="11">SUM(X20:X25)</f>
        <v>0</v>
      </c>
      <c r="Y18" s="20">
        <f t="shared" si="11"/>
        <v>0</v>
      </c>
      <c r="Z18" s="20">
        <f t="shared" si="11"/>
        <v>6136579.7599999998</v>
      </c>
      <c r="AA18" s="20">
        <f t="shared" si="11"/>
        <v>-6136579.7599999998</v>
      </c>
      <c r="AB18" s="20">
        <f t="shared" si="2"/>
        <v>22.785511185763479</v>
      </c>
      <c r="AC18" s="20">
        <f t="shared" si="3"/>
        <v>22.785511185763479</v>
      </c>
      <c r="AD18" s="6">
        <v>0</v>
      </c>
      <c r="AE18" s="7">
        <v>0</v>
      </c>
      <c r="AF18" s="6">
        <v>0</v>
      </c>
      <c r="AG18" s="26">
        <f t="shared" ref="AG18" si="12">SUM(AG19:AG25)</f>
        <v>49154743.490000002</v>
      </c>
      <c r="AH18" s="20">
        <f t="shared" si="4"/>
        <v>91.679980710646987</v>
      </c>
    </row>
    <row r="19" spans="1:34" outlineLevel="1">
      <c r="A19" s="14" t="s">
        <v>106</v>
      </c>
      <c r="B19" s="5"/>
      <c r="C19" s="5" t="s">
        <v>105</v>
      </c>
      <c r="D19" s="27">
        <v>3000000</v>
      </c>
      <c r="E19" s="27">
        <v>3000000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>
        <v>1229900.8600000001</v>
      </c>
      <c r="X19" s="17"/>
      <c r="Y19" s="17"/>
      <c r="Z19" s="17"/>
      <c r="AA19" s="17"/>
      <c r="AB19" s="17">
        <f t="shared" ref="AB19" si="13">W19/D19*100</f>
        <v>40.996695333333335</v>
      </c>
      <c r="AC19" s="17">
        <f t="shared" ref="AC19" si="14">W19/E19*100</f>
        <v>40.996695333333335</v>
      </c>
      <c r="AD19" s="15">
        <v>-1</v>
      </c>
      <c r="AE19" s="16">
        <v>-1</v>
      </c>
      <c r="AF19" s="15">
        <v>0</v>
      </c>
      <c r="AG19" s="27">
        <v>3770255.02</v>
      </c>
      <c r="AH19" s="17">
        <f t="shared" ref="AH19" si="15">IF(AG19=0,"--",W19/AG19*100)</f>
        <v>32.62115834275847</v>
      </c>
    </row>
    <row r="20" spans="1:34" outlineLevel="1">
      <c r="A20" s="14" t="s">
        <v>26</v>
      </c>
      <c r="B20" s="5" t="s">
        <v>2</v>
      </c>
      <c r="C20" s="5" t="s">
        <v>27</v>
      </c>
      <c r="D20" s="27">
        <v>8517840.8900000006</v>
      </c>
      <c r="E20" s="27">
        <v>8517840.8900000006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2854560.81</v>
      </c>
      <c r="X20" s="17">
        <v>0</v>
      </c>
      <c r="Y20" s="17">
        <v>0</v>
      </c>
      <c r="Z20" s="17">
        <v>700702.27</v>
      </c>
      <c r="AA20" s="17">
        <v>-700702.27</v>
      </c>
      <c r="AB20" s="17">
        <f t="shared" si="2"/>
        <v>33.51272754285975</v>
      </c>
      <c r="AC20" s="17">
        <f t="shared" si="3"/>
        <v>33.51272754285975</v>
      </c>
      <c r="AD20" s="15">
        <v>0</v>
      </c>
      <c r="AE20" s="16">
        <v>0</v>
      </c>
      <c r="AF20" s="15">
        <v>0</v>
      </c>
      <c r="AG20" s="27">
        <v>3770255.02</v>
      </c>
      <c r="AH20" s="17">
        <f t="shared" si="4"/>
        <v>75.712671818151975</v>
      </c>
    </row>
    <row r="21" spans="1:34" outlineLevel="1">
      <c r="A21" s="14" t="s">
        <v>28</v>
      </c>
      <c r="B21" s="5" t="s">
        <v>2</v>
      </c>
      <c r="C21" s="5" t="s">
        <v>29</v>
      </c>
      <c r="D21" s="27">
        <v>4372630</v>
      </c>
      <c r="E21" s="27">
        <v>4372630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4372630</v>
      </c>
      <c r="X21" s="17">
        <v>0</v>
      </c>
      <c r="Y21" s="17">
        <v>0</v>
      </c>
      <c r="Z21" s="17">
        <v>0</v>
      </c>
      <c r="AA21" s="17">
        <v>0</v>
      </c>
      <c r="AB21" s="17" t="s">
        <v>96</v>
      </c>
      <c r="AC21" s="17">
        <f t="shared" si="3"/>
        <v>100</v>
      </c>
      <c r="AD21" s="15">
        <v>0</v>
      </c>
      <c r="AE21" s="16">
        <v>0</v>
      </c>
      <c r="AF21" s="15">
        <v>0</v>
      </c>
      <c r="AG21" s="27">
        <v>8061402.5700000003</v>
      </c>
      <c r="AH21" s="17">
        <f t="shared" si="4"/>
        <v>54.241553650632291</v>
      </c>
    </row>
    <row r="22" spans="1:34" outlineLevel="1">
      <c r="A22" s="14" t="s">
        <v>30</v>
      </c>
      <c r="B22" s="5" t="s">
        <v>2</v>
      </c>
      <c r="C22" s="5" t="s">
        <v>31</v>
      </c>
      <c r="D22" s="27">
        <v>10000</v>
      </c>
      <c r="E22" s="27">
        <v>10000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10000</v>
      </c>
      <c r="X22" s="17">
        <v>0</v>
      </c>
      <c r="Y22" s="17">
        <v>0</v>
      </c>
      <c r="Z22" s="17">
        <v>0</v>
      </c>
      <c r="AA22" s="17">
        <v>0</v>
      </c>
      <c r="AB22" s="17">
        <f t="shared" si="2"/>
        <v>100</v>
      </c>
      <c r="AC22" s="17">
        <f t="shared" si="3"/>
        <v>100</v>
      </c>
      <c r="AD22" s="15">
        <v>0</v>
      </c>
      <c r="AE22" s="16">
        <v>0</v>
      </c>
      <c r="AF22" s="15">
        <v>0</v>
      </c>
      <c r="AG22" s="27">
        <v>10000</v>
      </c>
      <c r="AH22" s="17">
        <f t="shared" si="4"/>
        <v>100</v>
      </c>
    </row>
    <row r="23" spans="1:34" outlineLevel="1">
      <c r="A23" s="14" t="s">
        <v>32</v>
      </c>
      <c r="B23" s="5" t="s">
        <v>2</v>
      </c>
      <c r="C23" s="5" t="s">
        <v>33</v>
      </c>
      <c r="D23" s="27">
        <v>9245148.1500000004</v>
      </c>
      <c r="E23" s="27">
        <v>9245148.1500000004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1602197.68</v>
      </c>
      <c r="X23" s="17">
        <v>0</v>
      </c>
      <c r="Y23" s="17">
        <v>0</v>
      </c>
      <c r="Z23" s="17">
        <v>0</v>
      </c>
      <c r="AA23" s="17">
        <v>0</v>
      </c>
      <c r="AB23" s="17">
        <f t="shared" si="2"/>
        <v>17.330146083164713</v>
      </c>
      <c r="AC23" s="17">
        <f t="shared" si="3"/>
        <v>17.330146083164713</v>
      </c>
      <c r="AD23" s="15">
        <v>0</v>
      </c>
      <c r="AE23" s="16">
        <v>0</v>
      </c>
      <c r="AF23" s="15">
        <v>0</v>
      </c>
      <c r="AG23" s="27">
        <v>78868.88</v>
      </c>
      <c r="AH23" s="17">
        <f t="shared" si="4"/>
        <v>2031.4700551091885</v>
      </c>
    </row>
    <row r="24" spans="1:34" ht="31.5" outlineLevel="1">
      <c r="A24" s="14" t="s">
        <v>34</v>
      </c>
      <c r="B24" s="5" t="s">
        <v>2</v>
      </c>
      <c r="C24" s="5" t="s">
        <v>35</v>
      </c>
      <c r="D24" s="27">
        <v>167625460.92999998</v>
      </c>
      <c r="E24" s="27">
        <v>167625460.92999998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34828880</v>
      </c>
      <c r="X24" s="17">
        <v>0</v>
      </c>
      <c r="Y24" s="17">
        <v>0</v>
      </c>
      <c r="Z24" s="17">
        <v>5435877.4900000002</v>
      </c>
      <c r="AA24" s="17">
        <v>-5435877.4900000002</v>
      </c>
      <c r="AB24" s="17">
        <f t="shared" si="2"/>
        <v>20.777798197700086</v>
      </c>
      <c r="AC24" s="17">
        <f t="shared" si="3"/>
        <v>20.777798197700086</v>
      </c>
      <c r="AD24" s="15">
        <v>0</v>
      </c>
      <c r="AE24" s="16">
        <v>0</v>
      </c>
      <c r="AF24" s="15">
        <v>0</v>
      </c>
      <c r="AG24" s="27">
        <v>33373962</v>
      </c>
      <c r="AH24" s="17">
        <f t="shared" si="4"/>
        <v>104.35944045241017</v>
      </c>
    </row>
    <row r="25" spans="1:34" ht="31.5" outlineLevel="1">
      <c r="A25" s="14" t="s">
        <v>36</v>
      </c>
      <c r="B25" s="5" t="s">
        <v>2</v>
      </c>
      <c r="C25" s="5" t="s">
        <v>37</v>
      </c>
      <c r="D25" s="27">
        <v>5008372.87</v>
      </c>
      <c r="E25" s="27">
        <v>5008372.87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166890</v>
      </c>
      <c r="X25" s="17">
        <v>0</v>
      </c>
      <c r="Y25" s="17">
        <v>0</v>
      </c>
      <c r="Z25" s="17">
        <v>0</v>
      </c>
      <c r="AA25" s="17">
        <v>0</v>
      </c>
      <c r="AB25" s="17">
        <f t="shared" si="2"/>
        <v>3.3322199511075943</v>
      </c>
      <c r="AC25" s="17">
        <f t="shared" si="3"/>
        <v>3.3322199511075943</v>
      </c>
      <c r="AD25" s="15">
        <v>0</v>
      </c>
      <c r="AE25" s="16">
        <v>0</v>
      </c>
      <c r="AF25" s="15">
        <v>0</v>
      </c>
      <c r="AG25" s="27">
        <v>90000</v>
      </c>
      <c r="AH25" s="17">
        <f t="shared" si="4"/>
        <v>185.43333333333334</v>
      </c>
    </row>
    <row r="26" spans="1:34" s="11" customFormat="1" ht="31.5">
      <c r="A26" s="4" t="s">
        <v>38</v>
      </c>
      <c r="B26" s="12" t="s">
        <v>2</v>
      </c>
      <c r="C26" s="12" t="s">
        <v>39</v>
      </c>
      <c r="D26" s="26">
        <f t="shared" ref="D26:E26" si="16">SUM(D27:D30)</f>
        <v>392031592.80999994</v>
      </c>
      <c r="E26" s="26">
        <f t="shared" si="16"/>
        <v>457794388.06999993</v>
      </c>
      <c r="F26" s="26">
        <f t="shared" ref="F26:AA26" si="17">SUM(F27:F30)</f>
        <v>0</v>
      </c>
      <c r="G26" s="26">
        <f t="shared" si="17"/>
        <v>0</v>
      </c>
      <c r="H26" s="26">
        <f t="shared" si="17"/>
        <v>0</v>
      </c>
      <c r="I26" s="26">
        <f t="shared" si="17"/>
        <v>0</v>
      </c>
      <c r="J26" s="26">
        <f t="shared" si="17"/>
        <v>0</v>
      </c>
      <c r="K26" s="26">
        <f t="shared" si="17"/>
        <v>0</v>
      </c>
      <c r="L26" s="26">
        <f t="shared" si="17"/>
        <v>0</v>
      </c>
      <c r="M26" s="26">
        <f t="shared" si="17"/>
        <v>0</v>
      </c>
      <c r="N26" s="26">
        <f t="shared" si="17"/>
        <v>0</v>
      </c>
      <c r="O26" s="26">
        <f t="shared" si="17"/>
        <v>0</v>
      </c>
      <c r="P26" s="26">
        <f t="shared" si="17"/>
        <v>0</v>
      </c>
      <c r="Q26" s="26">
        <f t="shared" si="17"/>
        <v>0</v>
      </c>
      <c r="R26" s="26">
        <f t="shared" si="17"/>
        <v>0</v>
      </c>
      <c r="S26" s="26">
        <f t="shared" si="17"/>
        <v>0</v>
      </c>
      <c r="T26" s="26">
        <f t="shared" si="17"/>
        <v>0</v>
      </c>
      <c r="U26" s="26">
        <f t="shared" si="17"/>
        <v>0</v>
      </c>
      <c r="V26" s="26">
        <f t="shared" si="17"/>
        <v>0</v>
      </c>
      <c r="W26" s="26">
        <f t="shared" si="17"/>
        <v>68962700.289999992</v>
      </c>
      <c r="X26" s="20">
        <f t="shared" si="17"/>
        <v>0</v>
      </c>
      <c r="Y26" s="20">
        <f t="shared" si="17"/>
        <v>0</v>
      </c>
      <c r="Z26" s="20">
        <f t="shared" si="17"/>
        <v>13310727.84</v>
      </c>
      <c r="AA26" s="20">
        <f t="shared" si="17"/>
        <v>-13310727.84</v>
      </c>
      <c r="AB26" s="20">
        <f t="shared" si="2"/>
        <v>17.591107848143022</v>
      </c>
      <c r="AC26" s="20">
        <f t="shared" si="3"/>
        <v>15.064120943189701</v>
      </c>
      <c r="AD26" s="6">
        <v>0</v>
      </c>
      <c r="AE26" s="7">
        <v>0</v>
      </c>
      <c r="AF26" s="6">
        <v>0</v>
      </c>
      <c r="AG26" s="26">
        <f t="shared" ref="AG26" si="18">SUM(AG27:AG30)</f>
        <v>70635705.469999999</v>
      </c>
      <c r="AH26" s="20">
        <f t="shared" si="4"/>
        <v>97.631502129315379</v>
      </c>
    </row>
    <row r="27" spans="1:34" outlineLevel="1">
      <c r="A27" s="14" t="s">
        <v>40</v>
      </c>
      <c r="B27" s="5" t="s">
        <v>2</v>
      </c>
      <c r="C27" s="5" t="s">
        <v>41</v>
      </c>
      <c r="D27" s="27">
        <v>277247651.88999999</v>
      </c>
      <c r="E27" s="27">
        <v>343010447.14999998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40373192.229999997</v>
      </c>
      <c r="X27" s="17">
        <v>0</v>
      </c>
      <c r="Y27" s="17">
        <v>0</v>
      </c>
      <c r="Z27" s="17">
        <v>8123801.3399999999</v>
      </c>
      <c r="AA27" s="17">
        <v>-8123801.3399999999</v>
      </c>
      <c r="AB27" s="17">
        <f t="shared" si="2"/>
        <v>14.562140366122325</v>
      </c>
      <c r="AC27" s="17">
        <f t="shared" si="3"/>
        <v>11.770251479350605</v>
      </c>
      <c r="AD27" s="15">
        <v>0</v>
      </c>
      <c r="AE27" s="16">
        <v>0</v>
      </c>
      <c r="AF27" s="15">
        <v>0</v>
      </c>
      <c r="AG27" s="27">
        <v>29921756.140000001</v>
      </c>
      <c r="AH27" s="17">
        <f t="shared" si="4"/>
        <v>134.92922020050923</v>
      </c>
    </row>
    <row r="28" spans="1:34" outlineLevel="1">
      <c r="A28" s="14" t="s">
        <v>42</v>
      </c>
      <c r="B28" s="5" t="s">
        <v>2</v>
      </c>
      <c r="C28" s="5" t="s">
        <v>43</v>
      </c>
      <c r="D28" s="27">
        <v>5576861.6899999995</v>
      </c>
      <c r="E28" s="27">
        <v>5576861.6899999995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10688.65</v>
      </c>
      <c r="X28" s="17">
        <v>0</v>
      </c>
      <c r="Y28" s="17">
        <v>0</v>
      </c>
      <c r="Z28" s="17">
        <v>1223928.8600000001</v>
      </c>
      <c r="AA28" s="17">
        <v>-1223928.8600000001</v>
      </c>
      <c r="AB28" s="17">
        <f t="shared" si="2"/>
        <v>0.19166066139251878</v>
      </c>
      <c r="AC28" s="17">
        <f t="shared" si="3"/>
        <v>0.19166066139251878</v>
      </c>
      <c r="AD28" s="15">
        <v>0</v>
      </c>
      <c r="AE28" s="16">
        <v>0</v>
      </c>
      <c r="AF28" s="15">
        <v>0</v>
      </c>
      <c r="AG28" s="27">
        <v>18758617.710000001</v>
      </c>
      <c r="AH28" s="17">
        <f t="shared" si="4"/>
        <v>5.6979944712568051E-2</v>
      </c>
    </row>
    <row r="29" spans="1:34" outlineLevel="1">
      <c r="A29" s="14" t="s">
        <v>44</v>
      </c>
      <c r="B29" s="5" t="s">
        <v>2</v>
      </c>
      <c r="C29" s="5" t="s">
        <v>45</v>
      </c>
      <c r="D29" s="27">
        <v>108857079.22999999</v>
      </c>
      <c r="E29" s="27">
        <v>108857079.22999999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28578819.41</v>
      </c>
      <c r="X29" s="17">
        <v>0</v>
      </c>
      <c r="Y29" s="17">
        <v>0</v>
      </c>
      <c r="Z29" s="17">
        <v>3962997.64</v>
      </c>
      <c r="AA29" s="17">
        <v>-3962997.64</v>
      </c>
      <c r="AB29" s="17">
        <f t="shared" si="2"/>
        <v>26.253523989576184</v>
      </c>
      <c r="AC29" s="17">
        <f t="shared" si="3"/>
        <v>26.253523989576184</v>
      </c>
      <c r="AD29" s="15">
        <v>0</v>
      </c>
      <c r="AE29" s="16">
        <v>0</v>
      </c>
      <c r="AF29" s="15">
        <v>0</v>
      </c>
      <c r="AG29" s="27">
        <v>21955331.620000001</v>
      </c>
      <c r="AH29" s="17">
        <f t="shared" si="4"/>
        <v>130.16801524403482</v>
      </c>
    </row>
    <row r="30" spans="1:34" ht="31.5" outlineLevel="1">
      <c r="A30" s="14" t="s">
        <v>46</v>
      </c>
      <c r="B30" s="5" t="s">
        <v>2</v>
      </c>
      <c r="C30" s="5" t="s">
        <v>47</v>
      </c>
      <c r="D30" s="27">
        <v>350000</v>
      </c>
      <c r="E30" s="27">
        <v>350000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f t="shared" si="2"/>
        <v>0</v>
      </c>
      <c r="AC30" s="17">
        <f t="shared" si="3"/>
        <v>0</v>
      </c>
      <c r="AD30" s="15">
        <v>0</v>
      </c>
      <c r="AE30" s="16">
        <v>0</v>
      </c>
      <c r="AF30" s="15">
        <v>0</v>
      </c>
      <c r="AG30" s="27">
        <v>0</v>
      </c>
      <c r="AH30" s="17" t="str">
        <f t="shared" si="4"/>
        <v>--</v>
      </c>
    </row>
    <row r="31" spans="1:34" s="11" customFormat="1" ht="31.5">
      <c r="A31" s="4" t="s">
        <v>48</v>
      </c>
      <c r="B31" s="12" t="s">
        <v>2</v>
      </c>
      <c r="C31" s="12" t="s">
        <v>49</v>
      </c>
      <c r="D31" s="26">
        <f t="shared" ref="D31:AA31" si="19">D32</f>
        <v>8270000</v>
      </c>
      <c r="E31" s="26">
        <f t="shared" si="19"/>
        <v>8270000</v>
      </c>
      <c r="F31" s="26">
        <f t="shared" si="19"/>
        <v>0</v>
      </c>
      <c r="G31" s="26">
        <f t="shared" si="19"/>
        <v>0</v>
      </c>
      <c r="H31" s="26">
        <f t="shared" si="19"/>
        <v>0</v>
      </c>
      <c r="I31" s="26">
        <f t="shared" si="19"/>
        <v>0</v>
      </c>
      <c r="J31" s="26">
        <f t="shared" si="19"/>
        <v>0</v>
      </c>
      <c r="K31" s="26">
        <f t="shared" si="19"/>
        <v>0</v>
      </c>
      <c r="L31" s="26">
        <f t="shared" si="19"/>
        <v>0</v>
      </c>
      <c r="M31" s="26">
        <f t="shared" si="19"/>
        <v>0</v>
      </c>
      <c r="N31" s="26">
        <f t="shared" si="19"/>
        <v>0</v>
      </c>
      <c r="O31" s="26">
        <f t="shared" si="19"/>
        <v>0</v>
      </c>
      <c r="P31" s="26">
        <f t="shared" si="19"/>
        <v>0</v>
      </c>
      <c r="Q31" s="26">
        <f t="shared" si="19"/>
        <v>0</v>
      </c>
      <c r="R31" s="26">
        <f t="shared" si="19"/>
        <v>0</v>
      </c>
      <c r="S31" s="26">
        <f t="shared" si="19"/>
        <v>0</v>
      </c>
      <c r="T31" s="26">
        <f t="shared" si="19"/>
        <v>0</v>
      </c>
      <c r="U31" s="26">
        <f t="shared" si="19"/>
        <v>0</v>
      </c>
      <c r="V31" s="26">
        <f t="shared" si="19"/>
        <v>0</v>
      </c>
      <c r="W31" s="26">
        <f t="shared" si="19"/>
        <v>3405396.65</v>
      </c>
      <c r="X31" s="20">
        <f t="shared" si="19"/>
        <v>0</v>
      </c>
      <c r="Y31" s="20">
        <f t="shared" si="19"/>
        <v>0</v>
      </c>
      <c r="Z31" s="20">
        <f t="shared" si="19"/>
        <v>1366666.66</v>
      </c>
      <c r="AA31" s="20">
        <f t="shared" si="19"/>
        <v>-1366666.66</v>
      </c>
      <c r="AB31" s="20">
        <f t="shared" si="2"/>
        <v>41.177710399032648</v>
      </c>
      <c r="AC31" s="20">
        <f t="shared" si="3"/>
        <v>41.177710399032648</v>
      </c>
      <c r="AD31" s="6">
        <v>0</v>
      </c>
      <c r="AE31" s="7">
        <v>0</v>
      </c>
      <c r="AF31" s="6">
        <v>0</v>
      </c>
      <c r="AG31" s="26">
        <f t="shared" ref="AG31" si="20">AG32</f>
        <v>2544416.65</v>
      </c>
      <c r="AH31" s="20">
        <f t="shared" si="4"/>
        <v>133.83801155365023</v>
      </c>
    </row>
    <row r="32" spans="1:34" ht="31.5" outlineLevel="1">
      <c r="A32" s="14" t="s">
        <v>50</v>
      </c>
      <c r="B32" s="5" t="s">
        <v>2</v>
      </c>
      <c r="C32" s="5" t="s">
        <v>51</v>
      </c>
      <c r="D32" s="27">
        <v>8270000</v>
      </c>
      <c r="E32" s="27">
        <v>8270000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3405396.65</v>
      </c>
      <c r="X32" s="17">
        <v>0</v>
      </c>
      <c r="Y32" s="17">
        <v>0</v>
      </c>
      <c r="Z32" s="17">
        <v>1366666.66</v>
      </c>
      <c r="AA32" s="17">
        <v>-1366666.66</v>
      </c>
      <c r="AB32" s="17">
        <f t="shared" si="2"/>
        <v>41.177710399032648</v>
      </c>
      <c r="AC32" s="17">
        <f t="shared" si="3"/>
        <v>41.177710399032648</v>
      </c>
      <c r="AD32" s="15">
        <v>0</v>
      </c>
      <c r="AE32" s="16">
        <v>0</v>
      </c>
      <c r="AF32" s="15">
        <v>0</v>
      </c>
      <c r="AG32" s="27">
        <v>2544416.65</v>
      </c>
      <c r="AH32" s="17">
        <f t="shared" si="4"/>
        <v>133.83801155365023</v>
      </c>
    </row>
    <row r="33" spans="1:34" s="11" customFormat="1">
      <c r="A33" s="4" t="s">
        <v>52</v>
      </c>
      <c r="B33" s="12" t="s">
        <v>2</v>
      </c>
      <c r="C33" s="12" t="s">
        <v>53</v>
      </c>
      <c r="D33" s="26">
        <f t="shared" ref="D33:E33" si="21">SUM(D34:D39)</f>
        <v>1228240246.3399999</v>
      </c>
      <c r="E33" s="26">
        <f t="shared" si="21"/>
        <v>1228240246.3399999</v>
      </c>
      <c r="F33" s="26">
        <f t="shared" ref="F33" si="22">SUM(F34:F39)</f>
        <v>0</v>
      </c>
      <c r="G33" s="26">
        <f t="shared" ref="G33" si="23">SUM(G34:G39)</f>
        <v>0</v>
      </c>
      <c r="H33" s="26">
        <f t="shared" ref="H33" si="24">SUM(H34:H39)</f>
        <v>0</v>
      </c>
      <c r="I33" s="26">
        <f t="shared" ref="I33" si="25">SUM(I34:I39)</f>
        <v>0</v>
      </c>
      <c r="J33" s="26">
        <f t="shared" ref="J33" si="26">SUM(J34:J39)</f>
        <v>0</v>
      </c>
      <c r="K33" s="26">
        <f t="shared" ref="K33" si="27">SUM(K34:K39)</f>
        <v>0</v>
      </c>
      <c r="L33" s="26">
        <f t="shared" ref="L33" si="28">SUM(L34:L39)</f>
        <v>0</v>
      </c>
      <c r="M33" s="26">
        <f t="shared" ref="M33" si="29">SUM(M34:M39)</f>
        <v>0</v>
      </c>
      <c r="N33" s="26">
        <f t="shared" ref="N33" si="30">SUM(N34:N39)</f>
        <v>0</v>
      </c>
      <c r="O33" s="26">
        <f t="shared" ref="O33" si="31">SUM(O34:O39)</f>
        <v>0</v>
      </c>
      <c r="P33" s="26">
        <f t="shared" ref="P33" si="32">SUM(P34:P39)</f>
        <v>0</v>
      </c>
      <c r="Q33" s="26">
        <f t="shared" ref="Q33" si="33">SUM(Q34:Q39)</f>
        <v>0</v>
      </c>
      <c r="R33" s="26">
        <f t="shared" ref="R33" si="34">SUM(R34:R39)</f>
        <v>0</v>
      </c>
      <c r="S33" s="26">
        <f t="shared" ref="S33" si="35">SUM(S34:S39)</f>
        <v>0</v>
      </c>
      <c r="T33" s="26">
        <f t="shared" ref="T33" si="36">SUM(T34:T39)</f>
        <v>0</v>
      </c>
      <c r="U33" s="26">
        <f t="shared" ref="U33" si="37">SUM(U34:U39)</f>
        <v>0</v>
      </c>
      <c r="V33" s="26">
        <f t="shared" ref="V33" si="38">SUM(V34:V39)</f>
        <v>0</v>
      </c>
      <c r="W33" s="26">
        <f t="shared" ref="W33" si="39">SUM(W34:W39)</f>
        <v>563469650.13</v>
      </c>
      <c r="X33" s="20">
        <f t="shared" ref="X33:AA33" si="40">SUM(X34:X39)</f>
        <v>0</v>
      </c>
      <c r="Y33" s="20">
        <f t="shared" si="40"/>
        <v>0</v>
      </c>
      <c r="Z33" s="20">
        <f t="shared" si="40"/>
        <v>230198550.78</v>
      </c>
      <c r="AA33" s="20">
        <f t="shared" si="40"/>
        <v>-230198550.78</v>
      </c>
      <c r="AB33" s="20">
        <f t="shared" si="2"/>
        <v>45.876175431400171</v>
      </c>
      <c r="AC33" s="20">
        <f t="shared" si="3"/>
        <v>45.876175431400171</v>
      </c>
      <c r="AD33" s="6">
        <v>0</v>
      </c>
      <c r="AE33" s="7">
        <v>0</v>
      </c>
      <c r="AF33" s="6">
        <v>0</v>
      </c>
      <c r="AG33" s="26">
        <f t="shared" ref="AG33" si="41">SUM(AG34:AG39)</f>
        <v>533976818.02000004</v>
      </c>
      <c r="AH33" s="20">
        <f t="shared" si="4"/>
        <v>105.5232420424842</v>
      </c>
    </row>
    <row r="34" spans="1:34" outlineLevel="1">
      <c r="A34" s="14" t="s">
        <v>54</v>
      </c>
      <c r="B34" s="5" t="s">
        <v>2</v>
      </c>
      <c r="C34" s="5" t="s">
        <v>55</v>
      </c>
      <c r="D34" s="27">
        <v>129456931.00999998</v>
      </c>
      <c r="E34" s="27">
        <v>129456931.00999998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62773995.289999999</v>
      </c>
      <c r="X34" s="17">
        <v>0</v>
      </c>
      <c r="Y34" s="17">
        <v>0</v>
      </c>
      <c r="Z34" s="17">
        <v>72326832.459999993</v>
      </c>
      <c r="AA34" s="17">
        <v>-72326832.459999993</v>
      </c>
      <c r="AB34" s="17">
        <f t="shared" si="2"/>
        <v>48.49025448096787</v>
      </c>
      <c r="AC34" s="17">
        <f t="shared" si="3"/>
        <v>48.49025448096787</v>
      </c>
      <c r="AD34" s="15">
        <v>0</v>
      </c>
      <c r="AE34" s="16">
        <v>0</v>
      </c>
      <c r="AF34" s="15">
        <v>0</v>
      </c>
      <c r="AG34" s="27">
        <v>49278463.5</v>
      </c>
      <c r="AH34" s="17">
        <f t="shared" si="4"/>
        <v>127.38626741071177</v>
      </c>
    </row>
    <row r="35" spans="1:34" outlineLevel="1">
      <c r="A35" s="14" t="s">
        <v>56</v>
      </c>
      <c r="B35" s="5" t="s">
        <v>2</v>
      </c>
      <c r="C35" s="5" t="s">
        <v>57</v>
      </c>
      <c r="D35" s="27">
        <v>1011869643.4799999</v>
      </c>
      <c r="E35" s="27">
        <v>1011869643.4799999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464308857.05000001</v>
      </c>
      <c r="X35" s="17">
        <v>0</v>
      </c>
      <c r="Y35" s="17">
        <v>0</v>
      </c>
      <c r="Z35" s="17">
        <v>143821295.53</v>
      </c>
      <c r="AA35" s="17">
        <v>-143821295.53</v>
      </c>
      <c r="AB35" s="17">
        <f t="shared" si="2"/>
        <v>45.886232484765443</v>
      </c>
      <c r="AC35" s="17">
        <f t="shared" si="3"/>
        <v>45.886232484765443</v>
      </c>
      <c r="AD35" s="15">
        <v>0</v>
      </c>
      <c r="AE35" s="16">
        <v>0</v>
      </c>
      <c r="AF35" s="15">
        <v>0</v>
      </c>
      <c r="AG35" s="27">
        <v>447979003.05000001</v>
      </c>
      <c r="AH35" s="17">
        <f t="shared" si="4"/>
        <v>103.64522754165276</v>
      </c>
    </row>
    <row r="36" spans="1:34" ht="31.5" outlineLevel="1">
      <c r="A36" s="14" t="s">
        <v>58</v>
      </c>
      <c r="B36" s="5" t="s">
        <v>2</v>
      </c>
      <c r="C36" s="5" t="s">
        <v>59</v>
      </c>
      <c r="D36" s="27">
        <v>49723550.890000001</v>
      </c>
      <c r="E36" s="27">
        <v>49723550.890000001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24419191.300000001</v>
      </c>
      <c r="X36" s="17">
        <v>0</v>
      </c>
      <c r="Y36" s="17">
        <v>0</v>
      </c>
      <c r="Z36" s="17">
        <v>9400449.1699999999</v>
      </c>
      <c r="AA36" s="17">
        <v>-9400449.1699999999</v>
      </c>
      <c r="AB36" s="17">
        <f t="shared" si="2"/>
        <v>49.109910420558869</v>
      </c>
      <c r="AC36" s="17">
        <f t="shared" si="3"/>
        <v>49.109910420558869</v>
      </c>
      <c r="AD36" s="15">
        <v>0</v>
      </c>
      <c r="AE36" s="16">
        <v>0</v>
      </c>
      <c r="AF36" s="15">
        <v>0</v>
      </c>
      <c r="AG36" s="27">
        <v>21233791.370000001</v>
      </c>
      <c r="AH36" s="17">
        <f t="shared" si="4"/>
        <v>115.00155989335219</v>
      </c>
    </row>
    <row r="37" spans="1:34" ht="47.25" outlineLevel="1">
      <c r="A37" s="14" t="s">
        <v>60</v>
      </c>
      <c r="B37" s="5" t="s">
        <v>2</v>
      </c>
      <c r="C37" s="5" t="s">
        <v>61</v>
      </c>
      <c r="D37" s="27">
        <v>494000</v>
      </c>
      <c r="E37" s="27">
        <v>494000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153000</v>
      </c>
      <c r="X37" s="17">
        <v>0</v>
      </c>
      <c r="Y37" s="17">
        <v>0</v>
      </c>
      <c r="Z37" s="17">
        <v>13500</v>
      </c>
      <c r="AA37" s="17">
        <v>-13500</v>
      </c>
      <c r="AB37" s="17">
        <f t="shared" si="2"/>
        <v>30.971659919028337</v>
      </c>
      <c r="AC37" s="17">
        <f t="shared" si="3"/>
        <v>30.971659919028337</v>
      </c>
      <c r="AD37" s="15">
        <v>0</v>
      </c>
      <c r="AE37" s="16">
        <v>0</v>
      </c>
      <c r="AF37" s="15">
        <v>0</v>
      </c>
      <c r="AG37" s="27">
        <v>145128</v>
      </c>
      <c r="AH37" s="17">
        <f t="shared" si="4"/>
        <v>105.42417727798909</v>
      </c>
    </row>
    <row r="38" spans="1:34" outlineLevel="1">
      <c r="A38" s="14" t="s">
        <v>62</v>
      </c>
      <c r="B38" s="5" t="s">
        <v>2</v>
      </c>
      <c r="C38" s="5" t="s">
        <v>63</v>
      </c>
      <c r="D38" s="27">
        <v>2120000</v>
      </c>
      <c r="E38" s="27">
        <v>2120000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250596.1</v>
      </c>
      <c r="X38" s="17">
        <v>0</v>
      </c>
      <c r="Y38" s="17">
        <v>0</v>
      </c>
      <c r="Z38" s="17">
        <v>78984.47</v>
      </c>
      <c r="AA38" s="17">
        <v>-78984.47</v>
      </c>
      <c r="AB38" s="17">
        <f t="shared" si="2"/>
        <v>11.820570754716982</v>
      </c>
      <c r="AC38" s="17">
        <f t="shared" si="3"/>
        <v>11.820570754716982</v>
      </c>
      <c r="AD38" s="15">
        <v>0</v>
      </c>
      <c r="AE38" s="16">
        <v>0</v>
      </c>
      <c r="AF38" s="15">
        <v>0</v>
      </c>
      <c r="AG38" s="27">
        <v>172725</v>
      </c>
      <c r="AH38" s="17">
        <f t="shared" si="4"/>
        <v>145.08386162975827</v>
      </c>
    </row>
    <row r="39" spans="1:34" ht="31.5" outlineLevel="1">
      <c r="A39" s="14" t="s">
        <v>64</v>
      </c>
      <c r="B39" s="5" t="s">
        <v>2</v>
      </c>
      <c r="C39" s="5" t="s">
        <v>65</v>
      </c>
      <c r="D39" s="27">
        <v>34576120.960000001</v>
      </c>
      <c r="E39" s="27">
        <v>34576120.960000001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11564010.390000001</v>
      </c>
      <c r="X39" s="17">
        <v>0</v>
      </c>
      <c r="Y39" s="17">
        <v>0</v>
      </c>
      <c r="Z39" s="17">
        <v>4557489.1500000004</v>
      </c>
      <c r="AA39" s="17">
        <v>-4557489.1500000004</v>
      </c>
      <c r="AB39" s="17">
        <f t="shared" si="2"/>
        <v>33.445077321941433</v>
      </c>
      <c r="AC39" s="17">
        <f t="shared" si="3"/>
        <v>33.445077321941433</v>
      </c>
      <c r="AD39" s="15">
        <v>0</v>
      </c>
      <c r="AE39" s="16">
        <v>0</v>
      </c>
      <c r="AF39" s="15">
        <v>0</v>
      </c>
      <c r="AG39" s="27">
        <v>15167707.1</v>
      </c>
      <c r="AH39" s="17">
        <f t="shared" si="4"/>
        <v>76.240992219582097</v>
      </c>
    </row>
    <row r="40" spans="1:34" s="11" customFormat="1" ht="31.5">
      <c r="A40" s="4" t="s">
        <v>66</v>
      </c>
      <c r="B40" s="12" t="s">
        <v>2</v>
      </c>
      <c r="C40" s="12" t="s">
        <v>67</v>
      </c>
      <c r="D40" s="26">
        <f t="shared" ref="D40:E40" si="42">SUM(D41:D42)</f>
        <v>188033802.01000002</v>
      </c>
      <c r="E40" s="26">
        <f t="shared" si="42"/>
        <v>188033802.01000002</v>
      </c>
      <c r="F40" s="26">
        <f t="shared" ref="F40:W40" si="43">SUM(F41:F42)</f>
        <v>0</v>
      </c>
      <c r="G40" s="26">
        <f t="shared" si="43"/>
        <v>0</v>
      </c>
      <c r="H40" s="26">
        <f t="shared" si="43"/>
        <v>0</v>
      </c>
      <c r="I40" s="26">
        <f t="shared" si="43"/>
        <v>0</v>
      </c>
      <c r="J40" s="26">
        <f t="shared" si="43"/>
        <v>0</v>
      </c>
      <c r="K40" s="26">
        <f t="shared" si="43"/>
        <v>0</v>
      </c>
      <c r="L40" s="26">
        <f t="shared" si="43"/>
        <v>0</v>
      </c>
      <c r="M40" s="26">
        <f t="shared" si="43"/>
        <v>0</v>
      </c>
      <c r="N40" s="26">
        <f t="shared" si="43"/>
        <v>0</v>
      </c>
      <c r="O40" s="26">
        <f t="shared" si="43"/>
        <v>0</v>
      </c>
      <c r="P40" s="26">
        <f t="shared" si="43"/>
        <v>0</v>
      </c>
      <c r="Q40" s="26">
        <f t="shared" si="43"/>
        <v>0</v>
      </c>
      <c r="R40" s="26">
        <f t="shared" si="43"/>
        <v>0</v>
      </c>
      <c r="S40" s="26">
        <f t="shared" si="43"/>
        <v>0</v>
      </c>
      <c r="T40" s="26">
        <f t="shared" si="43"/>
        <v>0</v>
      </c>
      <c r="U40" s="26">
        <f t="shared" si="43"/>
        <v>0</v>
      </c>
      <c r="V40" s="26">
        <f t="shared" si="43"/>
        <v>0</v>
      </c>
      <c r="W40" s="26">
        <f t="shared" si="43"/>
        <v>88937030.030000001</v>
      </c>
      <c r="X40" s="20">
        <v>0</v>
      </c>
      <c r="Y40" s="20">
        <v>0</v>
      </c>
      <c r="Z40" s="20">
        <v>26082685.02</v>
      </c>
      <c r="AA40" s="20">
        <v>-26082685.02</v>
      </c>
      <c r="AB40" s="20">
        <f t="shared" si="2"/>
        <v>47.298426708018248</v>
      </c>
      <c r="AC40" s="20">
        <f t="shared" si="3"/>
        <v>47.298426708018248</v>
      </c>
      <c r="AD40" s="6">
        <v>0</v>
      </c>
      <c r="AE40" s="7">
        <v>0</v>
      </c>
      <c r="AF40" s="6">
        <v>0</v>
      </c>
      <c r="AG40" s="26">
        <f t="shared" ref="AG40" si="44">SUM(AG41:AG42)</f>
        <v>61975764.809999995</v>
      </c>
      <c r="AH40" s="20">
        <f t="shared" si="4"/>
        <v>143.50291650721141</v>
      </c>
    </row>
    <row r="41" spans="1:34" outlineLevel="1">
      <c r="A41" s="14" t="s">
        <v>68</v>
      </c>
      <c r="B41" s="5" t="s">
        <v>2</v>
      </c>
      <c r="C41" s="5" t="s">
        <v>69</v>
      </c>
      <c r="D41" s="27">
        <v>182861056.27000001</v>
      </c>
      <c r="E41" s="27">
        <v>182861056.27000001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86892116.560000002</v>
      </c>
      <c r="X41" s="17">
        <v>0</v>
      </c>
      <c r="Y41" s="17">
        <v>0</v>
      </c>
      <c r="Z41" s="17">
        <v>25226329.399999999</v>
      </c>
      <c r="AA41" s="17">
        <v>-25226329.399999999</v>
      </c>
      <c r="AB41" s="17">
        <f t="shared" si="2"/>
        <v>47.518109286047824</v>
      </c>
      <c r="AC41" s="17">
        <f t="shared" si="3"/>
        <v>47.518109286047824</v>
      </c>
      <c r="AD41" s="15">
        <v>0</v>
      </c>
      <c r="AE41" s="16">
        <v>0</v>
      </c>
      <c r="AF41" s="15">
        <v>0</v>
      </c>
      <c r="AG41" s="27">
        <v>60637862.829999998</v>
      </c>
      <c r="AH41" s="17">
        <f t="shared" si="4"/>
        <v>143.29679923516528</v>
      </c>
    </row>
    <row r="42" spans="1:34" ht="31.5" outlineLevel="1">
      <c r="A42" s="14" t="s">
        <v>70</v>
      </c>
      <c r="B42" s="5" t="s">
        <v>2</v>
      </c>
      <c r="C42" s="5" t="s">
        <v>71</v>
      </c>
      <c r="D42" s="27">
        <v>5172745.7399999993</v>
      </c>
      <c r="E42" s="27">
        <v>5172745.7399999993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2044913.47</v>
      </c>
      <c r="X42" s="17">
        <v>0</v>
      </c>
      <c r="Y42" s="17">
        <v>0</v>
      </c>
      <c r="Z42" s="17">
        <v>856355.62</v>
      </c>
      <c r="AA42" s="17">
        <v>-856355.62</v>
      </c>
      <c r="AB42" s="17">
        <f t="shared" si="2"/>
        <v>39.532456702579012</v>
      </c>
      <c r="AC42" s="17">
        <f t="shared" si="3"/>
        <v>39.532456702579012</v>
      </c>
      <c r="AD42" s="15">
        <v>0</v>
      </c>
      <c r="AE42" s="16">
        <v>0</v>
      </c>
      <c r="AF42" s="15">
        <v>0</v>
      </c>
      <c r="AG42" s="27">
        <v>1337901.98</v>
      </c>
      <c r="AH42" s="17">
        <f t="shared" si="4"/>
        <v>152.84478987018167</v>
      </c>
    </row>
    <row r="43" spans="1:34" s="11" customFormat="1">
      <c r="A43" s="4" t="s">
        <v>72</v>
      </c>
      <c r="B43" s="12" t="s">
        <v>2</v>
      </c>
      <c r="C43" s="12" t="s">
        <v>73</v>
      </c>
      <c r="D43" s="26">
        <f t="shared" ref="D43:E43" si="45">SUM(D44:D47)</f>
        <v>75355695.820000008</v>
      </c>
      <c r="E43" s="26">
        <f t="shared" si="45"/>
        <v>71451996.820000008</v>
      </c>
      <c r="F43" s="26">
        <f t="shared" ref="F43:W43" si="46">SUM(F44:F47)</f>
        <v>0</v>
      </c>
      <c r="G43" s="26">
        <f t="shared" si="46"/>
        <v>0</v>
      </c>
      <c r="H43" s="26">
        <f t="shared" si="46"/>
        <v>0</v>
      </c>
      <c r="I43" s="26">
        <f t="shared" si="46"/>
        <v>0</v>
      </c>
      <c r="J43" s="26">
        <f t="shared" si="46"/>
        <v>0</v>
      </c>
      <c r="K43" s="26">
        <f t="shared" si="46"/>
        <v>0</v>
      </c>
      <c r="L43" s="26">
        <f t="shared" si="46"/>
        <v>0</v>
      </c>
      <c r="M43" s="26">
        <f t="shared" si="46"/>
        <v>0</v>
      </c>
      <c r="N43" s="26">
        <f t="shared" si="46"/>
        <v>0</v>
      </c>
      <c r="O43" s="26">
        <f t="shared" si="46"/>
        <v>0</v>
      </c>
      <c r="P43" s="26">
        <f t="shared" si="46"/>
        <v>0</v>
      </c>
      <c r="Q43" s="26">
        <f t="shared" si="46"/>
        <v>0</v>
      </c>
      <c r="R43" s="26">
        <f t="shared" si="46"/>
        <v>0</v>
      </c>
      <c r="S43" s="26">
        <f t="shared" si="46"/>
        <v>0</v>
      </c>
      <c r="T43" s="26">
        <f t="shared" si="46"/>
        <v>0</v>
      </c>
      <c r="U43" s="26">
        <f t="shared" si="46"/>
        <v>0</v>
      </c>
      <c r="V43" s="26">
        <f t="shared" si="46"/>
        <v>0</v>
      </c>
      <c r="W43" s="26">
        <f t="shared" si="46"/>
        <v>32390501.240000002</v>
      </c>
      <c r="X43" s="20">
        <v>0</v>
      </c>
      <c r="Y43" s="20">
        <v>0</v>
      </c>
      <c r="Z43" s="20">
        <v>14765232.25</v>
      </c>
      <c r="AA43" s="20">
        <v>-14765232.25</v>
      </c>
      <c r="AB43" s="20">
        <f t="shared" si="2"/>
        <v>42.983481059441431</v>
      </c>
      <c r="AC43" s="20">
        <f t="shared" si="3"/>
        <v>45.331834912322044</v>
      </c>
      <c r="AD43" s="6">
        <v>0</v>
      </c>
      <c r="AE43" s="7">
        <v>0</v>
      </c>
      <c r="AF43" s="6">
        <v>0</v>
      </c>
      <c r="AG43" s="26">
        <f t="shared" ref="AG43" si="47">SUM(AG44:AG47)</f>
        <v>218017577.94</v>
      </c>
      <c r="AH43" s="20">
        <f t="shared" si="4"/>
        <v>14.856830144638201</v>
      </c>
    </row>
    <row r="44" spans="1:34" outlineLevel="1">
      <c r="A44" s="14" t="s">
        <v>74</v>
      </c>
      <c r="B44" s="5" t="s">
        <v>2</v>
      </c>
      <c r="C44" s="5" t="s">
        <v>75</v>
      </c>
      <c r="D44" s="27">
        <v>10637720</v>
      </c>
      <c r="E44" s="27">
        <v>10637720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5149220.96</v>
      </c>
      <c r="X44" s="17">
        <v>0</v>
      </c>
      <c r="Y44" s="17">
        <v>0</v>
      </c>
      <c r="Z44" s="17">
        <v>835851.55</v>
      </c>
      <c r="AA44" s="17">
        <v>-835851.55</v>
      </c>
      <c r="AB44" s="17">
        <f t="shared" si="2"/>
        <v>48.40530640024366</v>
      </c>
      <c r="AC44" s="17">
        <f t="shared" si="3"/>
        <v>48.40530640024366</v>
      </c>
      <c r="AD44" s="15">
        <v>0</v>
      </c>
      <c r="AE44" s="16">
        <v>0</v>
      </c>
      <c r="AF44" s="15">
        <v>0</v>
      </c>
      <c r="AG44" s="27">
        <v>3266273.5</v>
      </c>
      <c r="AH44" s="17">
        <f t="shared" si="4"/>
        <v>157.64818714660606</v>
      </c>
    </row>
    <row r="45" spans="1:34" ht="31.5" outlineLevel="1">
      <c r="A45" s="14" t="s">
        <v>76</v>
      </c>
      <c r="B45" s="5" t="s">
        <v>2</v>
      </c>
      <c r="C45" s="5" t="s">
        <v>77</v>
      </c>
      <c r="D45" s="27">
        <v>8215000</v>
      </c>
      <c r="E45" s="27">
        <v>8215000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2682000</v>
      </c>
      <c r="X45" s="17">
        <v>0</v>
      </c>
      <c r="Y45" s="17">
        <v>0</v>
      </c>
      <c r="Z45" s="17">
        <v>1037237.14</v>
      </c>
      <c r="AA45" s="17">
        <v>-1037237.14</v>
      </c>
      <c r="AB45" s="17">
        <f t="shared" si="2"/>
        <v>32.647595861229455</v>
      </c>
      <c r="AC45" s="17">
        <f t="shared" si="3"/>
        <v>32.647595861229455</v>
      </c>
      <c r="AD45" s="15">
        <v>0</v>
      </c>
      <c r="AE45" s="16">
        <v>0</v>
      </c>
      <c r="AF45" s="15">
        <v>0</v>
      </c>
      <c r="AG45" s="27">
        <v>173400289.61000001</v>
      </c>
      <c r="AH45" s="17">
        <f t="shared" si="4"/>
        <v>1.5467102194766627</v>
      </c>
    </row>
    <row r="46" spans="1:34" outlineLevel="1">
      <c r="A46" s="14" t="s">
        <v>78</v>
      </c>
      <c r="B46" s="5" t="s">
        <v>2</v>
      </c>
      <c r="C46" s="5" t="s">
        <v>79</v>
      </c>
      <c r="D46" s="27">
        <v>55453145.119999997</v>
      </c>
      <c r="E46" s="27">
        <v>51549446.119999997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24559280.280000001</v>
      </c>
      <c r="X46" s="17">
        <v>0</v>
      </c>
      <c r="Y46" s="17">
        <v>0</v>
      </c>
      <c r="Z46" s="17">
        <v>12892143.560000001</v>
      </c>
      <c r="AA46" s="17">
        <v>-12892143.560000001</v>
      </c>
      <c r="AB46" s="17">
        <f t="shared" si="2"/>
        <v>44.288345100812563</v>
      </c>
      <c r="AC46" s="17">
        <f t="shared" si="3"/>
        <v>47.642180718740192</v>
      </c>
      <c r="AD46" s="15">
        <v>0</v>
      </c>
      <c r="AE46" s="16">
        <v>0</v>
      </c>
      <c r="AF46" s="15">
        <v>0</v>
      </c>
      <c r="AG46" s="27">
        <v>41351014.829999998</v>
      </c>
      <c r="AH46" s="17">
        <f t="shared" si="4"/>
        <v>59.392206892543641</v>
      </c>
    </row>
    <row r="47" spans="1:34" ht="31.5" outlineLevel="1">
      <c r="A47" s="14" t="s">
        <v>80</v>
      </c>
      <c r="B47" s="5" t="s">
        <v>2</v>
      </c>
      <c r="C47" s="5" t="s">
        <v>81</v>
      </c>
      <c r="D47" s="27">
        <v>1049830.7</v>
      </c>
      <c r="E47" s="27">
        <v>1049830.7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f t="shared" si="2"/>
        <v>0</v>
      </c>
      <c r="AC47" s="17">
        <f t="shared" si="3"/>
        <v>0</v>
      </c>
      <c r="AD47" s="15">
        <v>0</v>
      </c>
      <c r="AE47" s="16">
        <v>0</v>
      </c>
      <c r="AF47" s="15">
        <v>0</v>
      </c>
      <c r="AG47" s="27">
        <v>0</v>
      </c>
      <c r="AH47" s="17" t="str">
        <f t="shared" si="4"/>
        <v>--</v>
      </c>
    </row>
    <row r="48" spans="1:34" s="11" customFormat="1" ht="31.5">
      <c r="A48" s="4" t="s">
        <v>82</v>
      </c>
      <c r="B48" s="12" t="s">
        <v>2</v>
      </c>
      <c r="C48" s="12" t="s">
        <v>83</v>
      </c>
      <c r="D48" s="26">
        <f t="shared" ref="D48:E48" si="48">SUM(D49:D50)</f>
        <v>52717929.329999998</v>
      </c>
      <c r="E48" s="26">
        <f t="shared" si="48"/>
        <v>52717929.329999998</v>
      </c>
      <c r="F48" s="26">
        <f t="shared" ref="F48:AA48" si="49">SUM(F49:F50)</f>
        <v>0</v>
      </c>
      <c r="G48" s="26">
        <f t="shared" si="49"/>
        <v>0</v>
      </c>
      <c r="H48" s="26">
        <f t="shared" si="49"/>
        <v>0</v>
      </c>
      <c r="I48" s="26">
        <f t="shared" si="49"/>
        <v>0</v>
      </c>
      <c r="J48" s="26">
        <f t="shared" si="49"/>
        <v>0</v>
      </c>
      <c r="K48" s="26">
        <f t="shared" si="49"/>
        <v>0</v>
      </c>
      <c r="L48" s="26">
        <f t="shared" si="49"/>
        <v>0</v>
      </c>
      <c r="M48" s="26">
        <f t="shared" si="49"/>
        <v>0</v>
      </c>
      <c r="N48" s="26">
        <f t="shared" si="49"/>
        <v>0</v>
      </c>
      <c r="O48" s="26">
        <f t="shared" si="49"/>
        <v>0</v>
      </c>
      <c r="P48" s="26">
        <f t="shared" si="49"/>
        <v>0</v>
      </c>
      <c r="Q48" s="26">
        <f t="shared" si="49"/>
        <v>0</v>
      </c>
      <c r="R48" s="26">
        <f t="shared" si="49"/>
        <v>0</v>
      </c>
      <c r="S48" s="26">
        <f t="shared" si="49"/>
        <v>0</v>
      </c>
      <c r="T48" s="26">
        <f t="shared" si="49"/>
        <v>0</v>
      </c>
      <c r="U48" s="26">
        <f t="shared" si="49"/>
        <v>0</v>
      </c>
      <c r="V48" s="26">
        <f t="shared" si="49"/>
        <v>0</v>
      </c>
      <c r="W48" s="26">
        <f t="shared" si="49"/>
        <v>12887296.18</v>
      </c>
      <c r="X48" s="20">
        <f t="shared" si="49"/>
        <v>0</v>
      </c>
      <c r="Y48" s="20">
        <f t="shared" si="49"/>
        <v>0</v>
      </c>
      <c r="Z48" s="20">
        <f t="shared" si="49"/>
        <v>5421685.7699999996</v>
      </c>
      <c r="AA48" s="20">
        <f t="shared" si="49"/>
        <v>-5421685.7699999996</v>
      </c>
      <c r="AB48" s="20">
        <f t="shared" si="2"/>
        <v>24.445755635296308</v>
      </c>
      <c r="AC48" s="20">
        <f t="shared" si="3"/>
        <v>24.445755635296308</v>
      </c>
      <c r="AD48" s="6">
        <v>0</v>
      </c>
      <c r="AE48" s="7">
        <v>0</v>
      </c>
      <c r="AF48" s="6">
        <v>0</v>
      </c>
      <c r="AG48" s="26">
        <f t="shared" ref="AG48" si="50">SUM(AG49:AG50)</f>
        <v>12472291.18</v>
      </c>
      <c r="AH48" s="20">
        <f t="shared" si="4"/>
        <v>103.3274159014623</v>
      </c>
    </row>
    <row r="49" spans="1:34" outlineLevel="1">
      <c r="A49" s="14" t="s">
        <v>84</v>
      </c>
      <c r="B49" s="5" t="s">
        <v>2</v>
      </c>
      <c r="C49" s="5" t="s">
        <v>85</v>
      </c>
      <c r="D49" s="27">
        <v>3944560.96</v>
      </c>
      <c r="E49" s="27">
        <v>3944560.96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61043.18</v>
      </c>
      <c r="X49" s="17">
        <v>0</v>
      </c>
      <c r="Y49" s="17">
        <v>0</v>
      </c>
      <c r="Z49" s="17">
        <v>96685.77</v>
      </c>
      <c r="AA49" s="17">
        <v>-96685.77</v>
      </c>
      <c r="AB49" s="17">
        <f t="shared" si="2"/>
        <v>1.5475278647994326</v>
      </c>
      <c r="AC49" s="17">
        <f t="shared" si="3"/>
        <v>1.5475278647994326</v>
      </c>
      <c r="AD49" s="15">
        <v>0</v>
      </c>
      <c r="AE49" s="16">
        <v>0</v>
      </c>
      <c r="AF49" s="15">
        <v>0</v>
      </c>
      <c r="AG49" s="27">
        <v>286126.18</v>
      </c>
      <c r="AH49" s="17">
        <f t="shared" si="4"/>
        <v>21.334356751276655</v>
      </c>
    </row>
    <row r="50" spans="1:34" outlineLevel="1">
      <c r="A50" s="14" t="s">
        <v>86</v>
      </c>
      <c r="B50" s="5" t="s">
        <v>2</v>
      </c>
      <c r="C50" s="5" t="s">
        <v>87</v>
      </c>
      <c r="D50" s="27">
        <v>48773368.369999997</v>
      </c>
      <c r="E50" s="27">
        <v>48773368.369999997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12826253</v>
      </c>
      <c r="X50" s="17">
        <v>0</v>
      </c>
      <c r="Y50" s="17">
        <v>0</v>
      </c>
      <c r="Z50" s="17">
        <v>5325000</v>
      </c>
      <c r="AA50" s="17">
        <v>-5325000</v>
      </c>
      <c r="AB50" s="17">
        <f t="shared" si="2"/>
        <v>26.297656751321068</v>
      </c>
      <c r="AC50" s="17">
        <f t="shared" si="3"/>
        <v>26.297656751321068</v>
      </c>
      <c r="AD50" s="15">
        <v>0</v>
      </c>
      <c r="AE50" s="16">
        <v>0</v>
      </c>
      <c r="AF50" s="15">
        <v>0</v>
      </c>
      <c r="AG50" s="27">
        <v>12186165</v>
      </c>
      <c r="AH50" s="17">
        <f t="shared" si="4"/>
        <v>105.25257946203747</v>
      </c>
    </row>
    <row r="51" spans="1:34" s="11" customFormat="1" ht="31.5">
      <c r="A51" s="4" t="s">
        <v>88</v>
      </c>
      <c r="B51" s="12" t="s">
        <v>2</v>
      </c>
      <c r="C51" s="12" t="s">
        <v>89</v>
      </c>
      <c r="D51" s="26">
        <f t="shared" ref="D51:AA51" si="51">D52</f>
        <v>10591000</v>
      </c>
      <c r="E51" s="26">
        <f t="shared" si="51"/>
        <v>10591000</v>
      </c>
      <c r="F51" s="26">
        <f t="shared" si="51"/>
        <v>0</v>
      </c>
      <c r="G51" s="26">
        <f t="shared" si="51"/>
        <v>0</v>
      </c>
      <c r="H51" s="26">
        <f t="shared" si="51"/>
        <v>0</v>
      </c>
      <c r="I51" s="26">
        <f t="shared" si="51"/>
        <v>0</v>
      </c>
      <c r="J51" s="26">
        <f t="shared" si="51"/>
        <v>0</v>
      </c>
      <c r="K51" s="26">
        <f t="shared" si="51"/>
        <v>0</v>
      </c>
      <c r="L51" s="26">
        <f t="shared" si="51"/>
        <v>0</v>
      </c>
      <c r="M51" s="26">
        <f t="shared" si="51"/>
        <v>0</v>
      </c>
      <c r="N51" s="26">
        <f t="shared" si="51"/>
        <v>0</v>
      </c>
      <c r="O51" s="26">
        <f t="shared" si="51"/>
        <v>0</v>
      </c>
      <c r="P51" s="26">
        <f t="shared" si="51"/>
        <v>0</v>
      </c>
      <c r="Q51" s="26">
        <f t="shared" si="51"/>
        <v>0</v>
      </c>
      <c r="R51" s="26">
        <f t="shared" si="51"/>
        <v>0</v>
      </c>
      <c r="S51" s="26">
        <f t="shared" si="51"/>
        <v>0</v>
      </c>
      <c r="T51" s="26">
        <f t="shared" si="51"/>
        <v>0</v>
      </c>
      <c r="U51" s="26">
        <f t="shared" si="51"/>
        <v>0</v>
      </c>
      <c r="V51" s="26">
        <f t="shared" si="51"/>
        <v>0</v>
      </c>
      <c r="W51" s="26">
        <f t="shared" si="51"/>
        <v>5371943.7300000004</v>
      </c>
      <c r="X51" s="20">
        <f t="shared" si="51"/>
        <v>0</v>
      </c>
      <c r="Y51" s="20">
        <f t="shared" si="51"/>
        <v>0</v>
      </c>
      <c r="Z51" s="20">
        <f t="shared" si="51"/>
        <v>2300000</v>
      </c>
      <c r="AA51" s="20">
        <f t="shared" si="51"/>
        <v>-2300000</v>
      </c>
      <c r="AB51" s="20">
        <f t="shared" si="2"/>
        <v>50.721780096308187</v>
      </c>
      <c r="AC51" s="20">
        <f t="shared" si="3"/>
        <v>50.721780096308187</v>
      </c>
      <c r="AD51" s="6">
        <v>0</v>
      </c>
      <c r="AE51" s="7">
        <v>0</v>
      </c>
      <c r="AF51" s="6">
        <v>0</v>
      </c>
      <c r="AG51" s="26">
        <f t="shared" ref="AG51" si="52">AG52</f>
        <v>4750000</v>
      </c>
      <c r="AH51" s="20">
        <f t="shared" si="4"/>
        <v>113.09355221052633</v>
      </c>
    </row>
    <row r="52" spans="1:34" ht="31.5" outlineLevel="1">
      <c r="A52" s="14" t="s">
        <v>90</v>
      </c>
      <c r="B52" s="5" t="s">
        <v>2</v>
      </c>
      <c r="C52" s="5" t="s">
        <v>91</v>
      </c>
      <c r="D52" s="27">
        <v>10591000</v>
      </c>
      <c r="E52" s="27">
        <v>10591000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5371943.7300000004</v>
      </c>
      <c r="X52" s="17">
        <v>0</v>
      </c>
      <c r="Y52" s="17">
        <v>0</v>
      </c>
      <c r="Z52" s="17">
        <v>2300000</v>
      </c>
      <c r="AA52" s="17">
        <v>-2300000</v>
      </c>
      <c r="AB52" s="17">
        <f t="shared" si="2"/>
        <v>50.721780096308187</v>
      </c>
      <c r="AC52" s="17">
        <f t="shared" si="3"/>
        <v>50.721780096308187</v>
      </c>
      <c r="AD52" s="15">
        <v>0</v>
      </c>
      <c r="AE52" s="16">
        <v>0</v>
      </c>
      <c r="AF52" s="15">
        <v>0</v>
      </c>
      <c r="AG52" s="27">
        <v>4750000</v>
      </c>
      <c r="AH52" s="17">
        <f t="shared" si="4"/>
        <v>113.09355221052633</v>
      </c>
    </row>
    <row r="53" spans="1:34" s="11" customFormat="1" ht="27" customHeight="1">
      <c r="A53" s="21" t="s">
        <v>92</v>
      </c>
      <c r="B53" s="22"/>
      <c r="C53" s="22"/>
      <c r="D53" s="28">
        <f>D6+D15+D18+D26+D31+D33+D40+D43+D48+D51</f>
        <v>2639507520.3600001</v>
      </c>
      <c r="E53" s="28">
        <f>E6+E15+E18+E26+E31+E33+E40+E43+E48+E51</f>
        <v>2701266373.5000005</v>
      </c>
      <c r="F53" s="28">
        <f t="shared" ref="F53:V53" si="53">F6+F15+F18+F26+F31+F33+F40+F43+F48+F51</f>
        <v>0</v>
      </c>
      <c r="G53" s="28">
        <f t="shared" si="53"/>
        <v>0</v>
      </c>
      <c r="H53" s="28">
        <f t="shared" si="53"/>
        <v>0</v>
      </c>
      <c r="I53" s="28">
        <f t="shared" si="53"/>
        <v>0</v>
      </c>
      <c r="J53" s="28">
        <f t="shared" si="53"/>
        <v>0</v>
      </c>
      <c r="K53" s="28">
        <f t="shared" si="53"/>
        <v>0</v>
      </c>
      <c r="L53" s="28">
        <f t="shared" si="53"/>
        <v>0</v>
      </c>
      <c r="M53" s="28">
        <f t="shared" si="53"/>
        <v>0</v>
      </c>
      <c r="N53" s="28">
        <f t="shared" si="53"/>
        <v>0</v>
      </c>
      <c r="O53" s="28">
        <f t="shared" si="53"/>
        <v>0</v>
      </c>
      <c r="P53" s="28">
        <f t="shared" si="53"/>
        <v>0</v>
      </c>
      <c r="Q53" s="28">
        <f t="shared" si="53"/>
        <v>0</v>
      </c>
      <c r="R53" s="28">
        <f t="shared" si="53"/>
        <v>0</v>
      </c>
      <c r="S53" s="28">
        <f t="shared" si="53"/>
        <v>0</v>
      </c>
      <c r="T53" s="28">
        <f t="shared" si="53"/>
        <v>0</v>
      </c>
      <c r="U53" s="28">
        <f t="shared" si="53"/>
        <v>0</v>
      </c>
      <c r="V53" s="28">
        <f t="shared" si="53"/>
        <v>0</v>
      </c>
      <c r="W53" s="28">
        <f>W6+W15+W18+W26+W31+W33+W40+W43+W48+W51</f>
        <v>1008637654.6099999</v>
      </c>
      <c r="X53" s="23">
        <v>0</v>
      </c>
      <c r="Y53" s="23">
        <v>0</v>
      </c>
      <c r="Z53" s="23">
        <v>363443771.17000002</v>
      </c>
      <c r="AA53" s="23">
        <v>-363443771.17000002</v>
      </c>
      <c r="AB53" s="23">
        <f t="shared" si="2"/>
        <v>38.213100240473366</v>
      </c>
      <c r="AC53" s="23">
        <f>W53/E53*100</f>
        <v>37.33943695834482</v>
      </c>
      <c r="AD53" s="8">
        <v>0</v>
      </c>
      <c r="AE53" s="9">
        <v>0</v>
      </c>
      <c r="AF53" s="8">
        <v>0</v>
      </c>
      <c r="AG53" s="28">
        <f>AG6+AG15+AG18+AG26+AG31+AG33+AG40+AG43+AG48+AG51</f>
        <v>1103762875.9400001</v>
      </c>
      <c r="AH53" s="23">
        <f t="shared" si="4"/>
        <v>91.38173393909554</v>
      </c>
    </row>
    <row r="54" spans="1:34" ht="12.75" customHeight="1">
      <c r="A54" s="2"/>
      <c r="B54" s="2"/>
      <c r="C54" s="2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 t="s">
        <v>0</v>
      </c>
      <c r="Q54" s="29"/>
      <c r="R54" s="29"/>
      <c r="S54" s="29"/>
      <c r="T54" s="29"/>
      <c r="U54" s="29"/>
      <c r="V54" s="29" t="s">
        <v>0</v>
      </c>
      <c r="W54" s="29"/>
      <c r="X54" s="2"/>
      <c r="Y54" s="2"/>
      <c r="Z54" s="2" t="s">
        <v>0</v>
      </c>
      <c r="AA54" s="2"/>
      <c r="AB54" s="2"/>
      <c r="AC54" s="2"/>
      <c r="AD54" s="2"/>
      <c r="AE54" s="2"/>
      <c r="AF54" s="2"/>
      <c r="AG54" s="2"/>
      <c r="AH54" s="2"/>
    </row>
    <row r="55" spans="1:34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0"/>
      <c r="X55" s="10"/>
      <c r="Y55" s="10"/>
      <c r="Z55" s="10"/>
      <c r="AA55" s="10"/>
      <c r="AB55" s="10"/>
      <c r="AC55" s="10"/>
      <c r="AD55" s="10"/>
      <c r="AE55" s="10"/>
      <c r="AF55" s="10"/>
      <c r="AG55" s="2"/>
      <c r="AH55" s="2"/>
    </row>
    <row r="58" spans="1:34">
      <c r="AG58" s="31"/>
    </row>
  </sheetData>
  <mergeCells count="34">
    <mergeCell ref="A1:AH1"/>
    <mergeCell ref="AD4:AD5"/>
    <mergeCell ref="AE4:AE5"/>
    <mergeCell ref="AF4:AF5"/>
    <mergeCell ref="AC4:AC5"/>
    <mergeCell ref="F4:F5"/>
    <mergeCell ref="A2:AD2"/>
    <mergeCell ref="AG4:AG5"/>
    <mergeCell ref="AH4:AH5"/>
    <mergeCell ref="A4:A5"/>
    <mergeCell ref="B4:B5"/>
    <mergeCell ref="C4:C5"/>
    <mergeCell ref="D4:D5"/>
    <mergeCell ref="E4:E5"/>
    <mergeCell ref="N4:N5"/>
    <mergeCell ref="O4:O5"/>
    <mergeCell ref="A55:V55"/>
    <mergeCell ref="X4:X5"/>
    <mergeCell ref="Y4:Y5"/>
    <mergeCell ref="L4:L5"/>
    <mergeCell ref="M4:M5"/>
    <mergeCell ref="J4:J5"/>
    <mergeCell ref="K4:K5"/>
    <mergeCell ref="Q4:Q5"/>
    <mergeCell ref="G4:G5"/>
    <mergeCell ref="H4:H5"/>
    <mergeCell ref="I4:I5"/>
    <mergeCell ref="AA4:AA5"/>
    <mergeCell ref="AB4:AB5"/>
    <mergeCell ref="R4:R5"/>
    <mergeCell ref="S4:S5"/>
    <mergeCell ref="T4:T5"/>
    <mergeCell ref="U4:U5"/>
    <mergeCell ref="W4:W5"/>
  </mergeCells>
  <pageMargins left="0.59055118110236227" right="0.59055118110236227" top="0.59055118110236227" bottom="0.59055118110236227" header="0.39370078740157483" footer="0.39370078740157483"/>
  <pageSetup paperSize="9" scale="64" fitToHeight="2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03.2024&lt;/string&gt;&#10;  &lt;/DateInfo&gt;&#10;  &lt;Code&gt;SQUERY_ANAL_ISP_BUDG&lt;/Code&gt;&#10;  &lt;ObjectCode&gt;SQUERY_ANAL_ISP_BUDG&lt;/ObjectCode&gt;&#10;  &lt;DocName&gt;Бюджет по разд(Аналитический отчет по исполнению бюджета с произвольной группировкой)&lt;/DocName&gt;&#10;  &lt;VariantName&gt;Бюджет по разд&lt;/VariantName&gt;&#10;  &lt;VariantLink&gt;52814652&lt;/VariantLink&gt;&#10;  &lt;ReportCode&gt;46404A975FCF49A1AF161DFD0F37BE&lt;/ReportCode&gt;&#10;  &lt;SvodReportLink xsi:nil=&quot;true&quot; /&gt;&#10;  &lt;ReportLink&gt;198118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F98F18-51B0-4D19-9853-1CA3A5CC4C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Пшоняк Светлана Ивановна</dc:creator>
  <cp:lastModifiedBy>Ахметшина</cp:lastModifiedBy>
  <cp:lastPrinted>2025-04-16T05:27:37Z</cp:lastPrinted>
  <dcterms:created xsi:type="dcterms:W3CDTF">2024-07-01T23:55:16Z</dcterms:created>
  <dcterms:modified xsi:type="dcterms:W3CDTF">2026-07-12T22:55:51Z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Бюджет по разд(Аналитический отчет по исполнению бюджета с произвольной группировкой)</vt:lpwstr>
  </property>
  <property fmtid="{D5CDD505-2E9C-101B-9397-08002B2CF9AE}" pid="3" name="Название отчета">
    <vt:lpwstr>Бюджет по разд(4).xlsx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23.2.3582.28823260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192.168.1.245</vt:lpwstr>
  </property>
  <property fmtid="{D5CDD505-2E9C-101B-9397-08002B2CF9AE}" pid="8" name="База">
    <vt:lpwstr>budget_ks_2024</vt:lpwstr>
  </property>
  <property fmtid="{D5CDD505-2E9C-101B-9397-08002B2CF9AE}" pid="9" name="Пользователь">
    <vt:lpwstr>admin1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не используется</vt:lpwstr>
  </property>
</Properties>
</file>